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D:\01_ACTIVIDAD PROFESIONAL\114_NAOS\262_RFEF\100_Envios\2026-05-13_PABELLÓN\edit\"/>
    </mc:Choice>
  </mc:AlternateContent>
  <xr:revisionPtr revIDLastSave="0" documentId="8_{8AC0B095-6C64-46DC-88F1-7B9617702FD4}" xr6:coauthVersionLast="47" xr6:coauthVersionMax="47" xr10:uidLastSave="{00000000-0000-0000-0000-000000000000}"/>
  <bookViews>
    <workbookView xWindow="28680" yWindow="-885" windowWidth="29040" windowHeight="15720" xr2:uid="{F87E8722-0BB0-479B-BB02-6E3705D9A26A}"/>
  </bookViews>
  <sheets>
    <sheet name="Hoja1" sheetId="1" r:id="rId1"/>
  </sheet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67" i="1" l="1"/>
  <c r="E1061" i="1"/>
  <c r="G1070" i="1"/>
  <c r="G1068" i="1"/>
  <c r="G1066" i="1"/>
  <c r="G1064" i="1"/>
  <c r="G1062" i="1"/>
  <c r="E1028" i="1"/>
  <c r="G1057" i="1"/>
  <c r="G1055" i="1"/>
  <c r="G1053" i="1"/>
  <c r="G1051" i="1"/>
  <c r="G1049" i="1"/>
  <c r="G1047" i="1"/>
  <c r="G1045" i="1"/>
  <c r="G1043" i="1"/>
  <c r="G1041" i="1"/>
  <c r="G1039" i="1"/>
  <c r="G1037" i="1"/>
  <c r="G1035" i="1"/>
  <c r="G1033" i="1"/>
  <c r="G1031" i="1"/>
  <c r="G1029" i="1"/>
  <c r="E1023" i="1"/>
  <c r="G1024" i="1"/>
  <c r="F1026" i="1" s="1"/>
  <c r="E1002" i="1"/>
  <c r="G1019" i="1"/>
  <c r="G1017" i="1"/>
  <c r="G1015" i="1"/>
  <c r="G1013" i="1"/>
  <c r="G1011" i="1"/>
  <c r="G1009" i="1"/>
  <c r="G1007" i="1"/>
  <c r="G1005" i="1"/>
  <c r="G1003" i="1"/>
  <c r="F1021" i="1" s="1"/>
  <c r="E985" i="1"/>
  <c r="G998" i="1"/>
  <c r="G996" i="1"/>
  <c r="G994" i="1"/>
  <c r="G992" i="1"/>
  <c r="G990" i="1"/>
  <c r="G988" i="1"/>
  <c r="G986" i="1"/>
  <c r="E968" i="1"/>
  <c r="G981" i="1"/>
  <c r="G979" i="1"/>
  <c r="G977" i="1"/>
  <c r="G975" i="1"/>
  <c r="G973" i="1"/>
  <c r="G971" i="1"/>
  <c r="G969" i="1"/>
  <c r="E918" i="1"/>
  <c r="G963" i="1"/>
  <c r="G961" i="1"/>
  <c r="G959" i="1"/>
  <c r="G957" i="1"/>
  <c r="G955" i="1"/>
  <c r="G953" i="1"/>
  <c r="G951" i="1"/>
  <c r="G949" i="1"/>
  <c r="G947" i="1"/>
  <c r="G945" i="1"/>
  <c r="G943" i="1"/>
  <c r="G941" i="1"/>
  <c r="G939" i="1"/>
  <c r="G937" i="1"/>
  <c r="G935" i="1"/>
  <c r="G933" i="1"/>
  <c r="G931" i="1"/>
  <c r="G929" i="1"/>
  <c r="G927" i="1"/>
  <c r="G925" i="1"/>
  <c r="G923" i="1"/>
  <c r="G921" i="1"/>
  <c r="G919" i="1"/>
  <c r="E913" i="1"/>
  <c r="G914" i="1"/>
  <c r="F916" i="1" s="1"/>
  <c r="E908" i="1"/>
  <c r="G909" i="1"/>
  <c r="F911" i="1" s="1"/>
  <c r="F908" i="1" s="1"/>
  <c r="E847" i="1"/>
  <c r="E899" i="1"/>
  <c r="G902" i="1"/>
  <c r="G900" i="1"/>
  <c r="F904" i="1" s="1"/>
  <c r="E848" i="1"/>
  <c r="G895" i="1"/>
  <c r="G893" i="1"/>
  <c r="G891" i="1"/>
  <c r="G889" i="1"/>
  <c r="G887" i="1"/>
  <c r="G885" i="1"/>
  <c r="G883" i="1"/>
  <c r="G881" i="1"/>
  <c r="G879" i="1"/>
  <c r="G877" i="1"/>
  <c r="G875" i="1"/>
  <c r="G873" i="1"/>
  <c r="G871" i="1"/>
  <c r="G869" i="1"/>
  <c r="G867" i="1"/>
  <c r="G865" i="1"/>
  <c r="G863" i="1"/>
  <c r="G861" i="1"/>
  <c r="G859" i="1"/>
  <c r="G857" i="1"/>
  <c r="G855" i="1"/>
  <c r="G853" i="1"/>
  <c r="G851" i="1"/>
  <c r="G849" i="1"/>
  <c r="E768" i="1"/>
  <c r="G843" i="1"/>
  <c r="G841" i="1"/>
  <c r="G839" i="1"/>
  <c r="G837" i="1"/>
  <c r="G835" i="1"/>
  <c r="G833" i="1"/>
  <c r="G831" i="1"/>
  <c r="G829" i="1"/>
  <c r="G827" i="1"/>
  <c r="G825" i="1"/>
  <c r="G823" i="1"/>
  <c r="G821" i="1"/>
  <c r="G819" i="1"/>
  <c r="G817" i="1"/>
  <c r="G815" i="1"/>
  <c r="G813" i="1"/>
  <c r="G811" i="1"/>
  <c r="G809" i="1"/>
  <c r="G807" i="1"/>
  <c r="G805" i="1"/>
  <c r="G803" i="1"/>
  <c r="G801" i="1"/>
  <c r="G799" i="1"/>
  <c r="G797" i="1"/>
  <c r="G795" i="1"/>
  <c r="G793" i="1"/>
  <c r="G791" i="1"/>
  <c r="G789" i="1"/>
  <c r="G787" i="1"/>
  <c r="G785" i="1"/>
  <c r="G783" i="1"/>
  <c r="G781" i="1"/>
  <c r="G779" i="1"/>
  <c r="G777" i="1"/>
  <c r="G775" i="1"/>
  <c r="G773" i="1"/>
  <c r="G771" i="1"/>
  <c r="G769" i="1"/>
  <c r="E759" i="1"/>
  <c r="G764" i="1"/>
  <c r="G762" i="1"/>
  <c r="G760" i="1"/>
  <c r="F766" i="1" s="1"/>
  <c r="E601" i="1"/>
  <c r="E744" i="1"/>
  <c r="G753" i="1"/>
  <c r="G751" i="1"/>
  <c r="G749" i="1"/>
  <c r="G747" i="1"/>
  <c r="G745" i="1"/>
  <c r="F755" i="1" s="1"/>
  <c r="E678" i="1"/>
  <c r="G740" i="1"/>
  <c r="G738" i="1"/>
  <c r="G736" i="1"/>
  <c r="G734" i="1"/>
  <c r="G732" i="1"/>
  <c r="G730" i="1"/>
  <c r="G728" i="1"/>
  <c r="G726" i="1"/>
  <c r="G724" i="1"/>
  <c r="G722" i="1"/>
  <c r="G720" i="1"/>
  <c r="G718" i="1"/>
  <c r="G716" i="1"/>
  <c r="G714" i="1"/>
  <c r="G712" i="1"/>
  <c r="G710" i="1"/>
  <c r="G708" i="1"/>
  <c r="G706" i="1"/>
  <c r="G704" i="1"/>
  <c r="G702" i="1"/>
  <c r="G700" i="1"/>
  <c r="G698" i="1"/>
  <c r="G696" i="1"/>
  <c r="G694" i="1"/>
  <c r="G692" i="1"/>
  <c r="G690" i="1"/>
  <c r="G688" i="1"/>
  <c r="G686" i="1"/>
  <c r="G684" i="1"/>
  <c r="G682" i="1"/>
  <c r="G680" i="1"/>
  <c r="E602" i="1"/>
  <c r="G674" i="1"/>
  <c r="G672" i="1"/>
  <c r="G670" i="1"/>
  <c r="G668" i="1"/>
  <c r="G666" i="1"/>
  <c r="G664" i="1"/>
  <c r="G662" i="1"/>
  <c r="G660" i="1"/>
  <c r="G658" i="1"/>
  <c r="G656" i="1"/>
  <c r="G654" i="1"/>
  <c r="G652" i="1"/>
  <c r="G650" i="1"/>
  <c r="G648" i="1"/>
  <c r="G646" i="1"/>
  <c r="G644" i="1"/>
  <c r="G642" i="1"/>
  <c r="G640" i="1"/>
  <c r="G638" i="1"/>
  <c r="G636" i="1"/>
  <c r="G634" i="1"/>
  <c r="G632" i="1"/>
  <c r="G630" i="1"/>
  <c r="G628" i="1"/>
  <c r="G626" i="1"/>
  <c r="G624" i="1"/>
  <c r="G622" i="1"/>
  <c r="G620" i="1"/>
  <c r="G618" i="1"/>
  <c r="G616" i="1"/>
  <c r="G614" i="1"/>
  <c r="G612" i="1"/>
  <c r="G610" i="1"/>
  <c r="G608" i="1"/>
  <c r="G606" i="1"/>
  <c r="G604" i="1"/>
  <c r="E496" i="1"/>
  <c r="G597" i="1"/>
  <c r="G595" i="1"/>
  <c r="G593" i="1"/>
  <c r="G591" i="1"/>
  <c r="G589" i="1"/>
  <c r="G587" i="1"/>
  <c r="G585" i="1"/>
  <c r="G583" i="1"/>
  <c r="G581" i="1"/>
  <c r="G579" i="1"/>
  <c r="G577" i="1"/>
  <c r="G575" i="1"/>
  <c r="G573" i="1"/>
  <c r="G571" i="1"/>
  <c r="G569" i="1"/>
  <c r="G567" i="1"/>
  <c r="G565" i="1"/>
  <c r="G563" i="1"/>
  <c r="G561" i="1"/>
  <c r="G559" i="1"/>
  <c r="G557" i="1"/>
  <c r="G555" i="1"/>
  <c r="G553" i="1"/>
  <c r="G551" i="1"/>
  <c r="G549" i="1"/>
  <c r="G547" i="1"/>
  <c r="G545" i="1"/>
  <c r="G543" i="1"/>
  <c r="G541" i="1"/>
  <c r="G539" i="1"/>
  <c r="G537" i="1"/>
  <c r="G535" i="1"/>
  <c r="G533" i="1"/>
  <c r="G531" i="1"/>
  <c r="G529" i="1"/>
  <c r="G527" i="1"/>
  <c r="G525" i="1"/>
  <c r="G523" i="1"/>
  <c r="G521" i="1"/>
  <c r="G519" i="1"/>
  <c r="G517" i="1"/>
  <c r="G515" i="1"/>
  <c r="G513" i="1"/>
  <c r="G511" i="1"/>
  <c r="G509" i="1"/>
  <c r="G507" i="1"/>
  <c r="G505" i="1"/>
  <c r="G503" i="1"/>
  <c r="G501" i="1"/>
  <c r="G499" i="1"/>
  <c r="G497" i="1"/>
  <c r="E445" i="1"/>
  <c r="G492" i="1"/>
  <c r="G490" i="1"/>
  <c r="G488" i="1"/>
  <c r="G486" i="1"/>
  <c r="G484" i="1"/>
  <c r="G482" i="1"/>
  <c r="G480" i="1"/>
  <c r="G478" i="1"/>
  <c r="G476" i="1"/>
  <c r="G474" i="1"/>
  <c r="G472" i="1"/>
  <c r="G470" i="1"/>
  <c r="G468" i="1"/>
  <c r="G466" i="1"/>
  <c r="G464" i="1"/>
  <c r="G462" i="1"/>
  <c r="G460" i="1"/>
  <c r="G458" i="1"/>
  <c r="G456" i="1"/>
  <c r="G454" i="1"/>
  <c r="G452" i="1"/>
  <c r="G450" i="1"/>
  <c r="G448" i="1"/>
  <c r="G446" i="1"/>
  <c r="E386" i="1"/>
  <c r="E438" i="1"/>
  <c r="G439" i="1"/>
  <c r="F441" i="1" s="1"/>
  <c r="F438" i="1" s="1"/>
  <c r="E431" i="1"/>
  <c r="G434" i="1"/>
  <c r="G432" i="1"/>
  <c r="F436" i="1" s="1"/>
  <c r="E408" i="1"/>
  <c r="G427" i="1"/>
  <c r="G425" i="1"/>
  <c r="G423" i="1"/>
  <c r="G421" i="1"/>
  <c r="G419" i="1"/>
  <c r="G417" i="1"/>
  <c r="G415" i="1"/>
  <c r="F429" i="1" s="1"/>
  <c r="G413" i="1"/>
  <c r="G411" i="1"/>
  <c r="G409" i="1"/>
  <c r="E387" i="1"/>
  <c r="G404" i="1"/>
  <c r="G402" i="1"/>
  <c r="G400" i="1"/>
  <c r="G398" i="1"/>
  <c r="G396" i="1"/>
  <c r="G394" i="1"/>
  <c r="G392" i="1"/>
  <c r="G390" i="1"/>
  <c r="G388" i="1"/>
  <c r="F406" i="1" s="1"/>
  <c r="E379" i="1"/>
  <c r="G382" i="1"/>
  <c r="G380" i="1"/>
  <c r="F384" i="1" s="1"/>
  <c r="E306" i="1"/>
  <c r="G375" i="1"/>
  <c r="G373" i="1"/>
  <c r="G371" i="1"/>
  <c r="G369" i="1"/>
  <c r="G367" i="1"/>
  <c r="G365" i="1"/>
  <c r="G363" i="1"/>
  <c r="G361" i="1"/>
  <c r="G359" i="1"/>
  <c r="G357" i="1"/>
  <c r="G355" i="1"/>
  <c r="G353" i="1"/>
  <c r="G351" i="1"/>
  <c r="G349" i="1"/>
  <c r="G347" i="1"/>
  <c r="G345" i="1"/>
  <c r="G343" i="1"/>
  <c r="G341" i="1"/>
  <c r="G339" i="1"/>
  <c r="G337" i="1"/>
  <c r="G335" i="1"/>
  <c r="G333" i="1"/>
  <c r="G331" i="1"/>
  <c r="G329" i="1"/>
  <c r="G327" i="1"/>
  <c r="G325" i="1"/>
  <c r="G323" i="1"/>
  <c r="G321" i="1"/>
  <c r="G319" i="1"/>
  <c r="G317" i="1"/>
  <c r="G315" i="1"/>
  <c r="G313" i="1"/>
  <c r="G311" i="1"/>
  <c r="G309" i="1"/>
  <c r="G307" i="1"/>
  <c r="E96" i="1"/>
  <c r="E295" i="1"/>
  <c r="G300" i="1"/>
  <c r="G298" i="1"/>
  <c r="G296" i="1"/>
  <c r="F302" i="1" s="1"/>
  <c r="E274" i="1"/>
  <c r="G291" i="1"/>
  <c r="G289" i="1"/>
  <c r="G287" i="1"/>
  <c r="G285" i="1"/>
  <c r="G283" i="1"/>
  <c r="G281" i="1"/>
  <c r="G279" i="1"/>
  <c r="G277" i="1"/>
  <c r="G275" i="1"/>
  <c r="E255" i="1"/>
  <c r="G270" i="1"/>
  <c r="G268" i="1"/>
  <c r="G266" i="1"/>
  <c r="G264" i="1"/>
  <c r="G262" i="1"/>
  <c r="G260" i="1"/>
  <c r="G258" i="1"/>
  <c r="G256" i="1"/>
  <c r="E214" i="1"/>
  <c r="G251" i="1"/>
  <c r="G249" i="1"/>
  <c r="G247" i="1"/>
  <c r="G245" i="1"/>
  <c r="G243" i="1"/>
  <c r="G241" i="1"/>
  <c r="G239" i="1"/>
  <c r="G237" i="1"/>
  <c r="G235" i="1"/>
  <c r="G233" i="1"/>
  <c r="G231" i="1"/>
  <c r="G229" i="1"/>
  <c r="G227" i="1"/>
  <c r="G225" i="1"/>
  <c r="G223" i="1"/>
  <c r="G221" i="1"/>
  <c r="G219" i="1"/>
  <c r="G217" i="1"/>
  <c r="G215" i="1"/>
  <c r="E183" i="1"/>
  <c r="G210" i="1"/>
  <c r="G208" i="1"/>
  <c r="G206" i="1"/>
  <c r="G204" i="1"/>
  <c r="G202" i="1"/>
  <c r="G200" i="1"/>
  <c r="G198" i="1"/>
  <c r="G196" i="1"/>
  <c r="G194" i="1"/>
  <c r="G192" i="1"/>
  <c r="G190" i="1"/>
  <c r="G188" i="1"/>
  <c r="G186" i="1"/>
  <c r="G184" i="1"/>
  <c r="E146" i="1"/>
  <c r="G179" i="1"/>
  <c r="G177" i="1"/>
  <c r="G175" i="1"/>
  <c r="G173" i="1"/>
  <c r="G171" i="1"/>
  <c r="G169" i="1"/>
  <c r="G167" i="1"/>
  <c r="G165" i="1"/>
  <c r="F181" i="1" s="1"/>
  <c r="G163" i="1"/>
  <c r="G161" i="1"/>
  <c r="G159" i="1"/>
  <c r="G157" i="1"/>
  <c r="G155" i="1"/>
  <c r="G153" i="1"/>
  <c r="G151" i="1"/>
  <c r="G149" i="1"/>
  <c r="G147" i="1"/>
  <c r="E97" i="1"/>
  <c r="G142" i="1"/>
  <c r="G140" i="1"/>
  <c r="G138" i="1"/>
  <c r="G136" i="1"/>
  <c r="G134" i="1"/>
  <c r="G132" i="1"/>
  <c r="G130" i="1"/>
  <c r="G128" i="1"/>
  <c r="G126" i="1"/>
  <c r="G124" i="1"/>
  <c r="G122" i="1"/>
  <c r="G120" i="1"/>
  <c r="G118" i="1"/>
  <c r="G116" i="1"/>
  <c r="G114" i="1"/>
  <c r="G112" i="1"/>
  <c r="G110" i="1"/>
  <c r="G108" i="1"/>
  <c r="G106" i="1"/>
  <c r="G104" i="1"/>
  <c r="G102" i="1"/>
  <c r="G100" i="1"/>
  <c r="G98" i="1"/>
  <c r="E79" i="1"/>
  <c r="G92" i="1"/>
  <c r="G90" i="1"/>
  <c r="G88" i="1"/>
  <c r="G86" i="1"/>
  <c r="G84" i="1"/>
  <c r="G82" i="1"/>
  <c r="G80" i="1"/>
  <c r="E72" i="1"/>
  <c r="G75" i="1"/>
  <c r="G73" i="1"/>
  <c r="F77" i="1" s="1"/>
  <c r="E59" i="1"/>
  <c r="G68" i="1"/>
  <c r="G66" i="1"/>
  <c r="G64" i="1"/>
  <c r="G62" i="1"/>
  <c r="G60" i="1"/>
  <c r="F70" i="1" s="1"/>
  <c r="E4" i="1"/>
  <c r="G55" i="1"/>
  <c r="G53" i="1"/>
  <c r="G51" i="1"/>
  <c r="G49" i="1"/>
  <c r="G47" i="1"/>
  <c r="G45" i="1"/>
  <c r="G43" i="1"/>
  <c r="G41" i="1"/>
  <c r="G39" i="1"/>
  <c r="G37" i="1"/>
  <c r="G35" i="1"/>
  <c r="G33" i="1"/>
  <c r="G31" i="1"/>
  <c r="G29" i="1"/>
  <c r="G27" i="1"/>
  <c r="G25" i="1"/>
  <c r="G23" i="1"/>
  <c r="G21" i="1"/>
  <c r="G19" i="1"/>
  <c r="G17" i="1"/>
  <c r="G15" i="1"/>
  <c r="G13" i="1"/>
  <c r="G11" i="1"/>
  <c r="G9" i="1"/>
  <c r="G7" i="1"/>
  <c r="G5" i="1"/>
  <c r="F742" i="1" l="1"/>
  <c r="F897" i="1"/>
  <c r="G897" i="1" s="1"/>
  <c r="G848" i="1" s="1"/>
  <c r="F1072" i="1"/>
  <c r="F144" i="1"/>
  <c r="F97" i="1" s="1"/>
  <c r="F272" i="1"/>
  <c r="F293" i="1"/>
  <c r="F599" i="1"/>
  <c r="G599" i="1" s="1"/>
  <c r="G496" i="1" s="1"/>
  <c r="F57" i="1"/>
  <c r="F965" i="1"/>
  <c r="F918" i="1" s="1"/>
  <c r="F983" i="1"/>
  <c r="F377" i="1"/>
  <c r="F676" i="1"/>
  <c r="F845" i="1"/>
  <c r="F1059" i="1"/>
  <c r="G1059" i="1" s="1"/>
  <c r="G1028" i="1" s="1"/>
  <c r="F253" i="1"/>
  <c r="F214" i="1" s="1"/>
  <c r="F212" i="1"/>
  <c r="G212" i="1" s="1"/>
  <c r="G183" i="1" s="1"/>
  <c r="F494" i="1"/>
  <c r="F445" i="1" s="1"/>
  <c r="F1000" i="1"/>
  <c r="F985" i="1" s="1"/>
  <c r="F94" i="1"/>
  <c r="G94" i="1" s="1"/>
  <c r="G79" i="1" s="1"/>
  <c r="F146" i="1"/>
  <c r="G181" i="1"/>
  <c r="G146" i="1" s="1"/>
  <c r="G302" i="1"/>
  <c r="G295" i="1" s="1"/>
  <c r="F295" i="1"/>
  <c r="F913" i="1"/>
  <c r="G916" i="1"/>
  <c r="G913" i="1" s="1"/>
  <c r="F431" i="1"/>
  <c r="G436" i="1"/>
  <c r="G431" i="1" s="1"/>
  <c r="G429" i="1"/>
  <c r="G408" i="1" s="1"/>
  <c r="F408" i="1"/>
  <c r="G755" i="1"/>
  <c r="G744" i="1" s="1"/>
  <c r="F744" i="1"/>
  <c r="F4" i="1"/>
  <c r="G57" i="1"/>
  <c r="G4" i="1" s="1"/>
  <c r="G384" i="1"/>
  <c r="G379" i="1" s="1"/>
  <c r="F379" i="1"/>
  <c r="F1002" i="1"/>
  <c r="G1021" i="1"/>
  <c r="G1002" i="1" s="1"/>
  <c r="F387" i="1"/>
  <c r="G406" i="1"/>
  <c r="G387" i="1" s="1"/>
  <c r="G272" i="1"/>
  <c r="G255" i="1" s="1"/>
  <c r="F255" i="1"/>
  <c r="G766" i="1"/>
  <c r="G759" i="1" s="1"/>
  <c r="F759" i="1"/>
  <c r="F59" i="1"/>
  <c r="G70" i="1"/>
  <c r="G59" i="1" s="1"/>
  <c r="F968" i="1"/>
  <c r="G983" i="1"/>
  <c r="G968" i="1" s="1"/>
  <c r="G253" i="1"/>
  <c r="G214" i="1" s="1"/>
  <c r="G377" i="1"/>
  <c r="G306" i="1" s="1"/>
  <c r="F306" i="1"/>
  <c r="G293" i="1"/>
  <c r="G274" i="1" s="1"/>
  <c r="F274" i="1"/>
  <c r="G742" i="1"/>
  <c r="G678" i="1" s="1"/>
  <c r="F678" i="1"/>
  <c r="F1061" i="1"/>
  <c r="G1072" i="1"/>
  <c r="G1061" i="1" s="1"/>
  <c r="G1026" i="1"/>
  <c r="G1023" i="1" s="1"/>
  <c r="F1023" i="1"/>
  <c r="G77" i="1"/>
  <c r="G72" i="1" s="1"/>
  <c r="F72" i="1"/>
  <c r="G904" i="1"/>
  <c r="G899" i="1" s="1"/>
  <c r="F899" i="1"/>
  <c r="G676" i="1"/>
  <c r="G602" i="1" s="1"/>
  <c r="F602" i="1"/>
  <c r="F768" i="1"/>
  <c r="G845" i="1"/>
  <c r="G768" i="1" s="1"/>
  <c r="G1000" i="1"/>
  <c r="G985" i="1" s="1"/>
  <c r="G911" i="1"/>
  <c r="G908" i="1" s="1"/>
  <c r="G441" i="1"/>
  <c r="G438" i="1" s="1"/>
  <c r="G965" i="1" l="1"/>
  <c r="G918" i="1" s="1"/>
  <c r="F757" i="1"/>
  <c r="F183" i="1"/>
  <c r="F1074" i="1"/>
  <c r="G494" i="1"/>
  <c r="G445" i="1" s="1"/>
  <c r="F79" i="1"/>
  <c r="F1028" i="1"/>
  <c r="F848" i="1"/>
  <c r="G144" i="1"/>
  <c r="G97" i="1" s="1"/>
  <c r="F496" i="1"/>
  <c r="G757" i="1"/>
  <c r="G601" i="1" s="1"/>
  <c r="F601" i="1"/>
  <c r="F967" i="1"/>
  <c r="G1074" i="1"/>
  <c r="G967" i="1" s="1"/>
  <c r="F443" i="1"/>
  <c r="F304" i="1"/>
  <c r="F906" i="1"/>
  <c r="F847" i="1" l="1"/>
  <c r="G906" i="1"/>
  <c r="G847" i="1" s="1"/>
  <c r="G304" i="1"/>
  <c r="G96" i="1" s="1"/>
  <c r="F96" i="1"/>
  <c r="G443" i="1"/>
  <c r="G386" i="1" s="1"/>
  <c r="F386" i="1"/>
  <c r="F1076" i="1" l="1"/>
  <c r="G107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author>
  </authors>
  <commentList>
    <comment ref="A3" authorId="0" shapeId="0" xr:uid="{C6C81218-85B7-4026-BC6F-157A2A2E27B2}">
      <text>
        <r>
          <rPr>
            <b/>
            <sz val="9"/>
            <color indexed="81"/>
            <rFont val="Tahoma"/>
            <family val="2"/>
          </rPr>
          <t>Código único que identifica el concepto. Ver colores en "Entorno de trabajo: Apariencia"
Es el primer campo que hay que rellenar para crear un concepto.
Al escribir un código:
•	Si no existe en la obra, se crea un concepto nuevo
•	Si ya figura en otro lugar de la obra, se inserta también bajo el concepto superior
•	Si deriva de un concepto paramétrico, se inserta el concepto derivado
Es sensible a la opción "Archivo: Entorno de trabajo: Generales: Aceptar códigos en minúsculas"</t>
        </r>
      </text>
    </comment>
    <comment ref="B3" authorId="0" shapeId="0" xr:uid="{B7E6926B-1B74-4A7E-9697-532D070846F3}">
      <text>
        <r>
          <rPr>
            <b/>
            <sz val="9"/>
            <color indexed="81"/>
            <rFont val="Tahoma"/>
            <family val="2"/>
          </rPr>
          <t>Naturaleza del concepto o de la entidad (ver menú contextual)</t>
        </r>
      </text>
    </comment>
    <comment ref="C3" authorId="0" shapeId="0" xr:uid="{A85AE00D-D261-4478-83CF-B7854A01C51E}">
      <text>
        <r>
          <rPr>
            <b/>
            <sz val="9"/>
            <color indexed="81"/>
            <rFont val="Tahoma"/>
            <family val="2"/>
          </rPr>
          <t>Unidad de medida a la que se refiere el precio unitario
Las unidades de tiempo de la maquinaria y la mano de obra afectan a los cálculos de duraciones y recursos
D*, d*: Dias x Horas laborables del día (Obra.CalcDurLab)
S*, s*, W*, w*: Semanas x 5 días
M*, m*: Meses x Días laborables del mes (Obra.CalcDurMes)
A*, a*, Y*, y*: Años x 12</t>
        </r>
      </text>
    </comment>
    <comment ref="D3" authorId="0" shapeId="0" xr:uid="{A4F9E13D-6F58-40B5-9440-EA787144AF91}">
      <text>
        <r>
          <rPr>
            <b/>
            <sz val="9"/>
            <color indexed="81"/>
            <rFont val="Tahoma"/>
            <family val="2"/>
          </rPr>
          <t>Texto breve que facilita la visualización, la búsqueda y la impresión del concepto en lugar del texto
El color corresponde al estado, que se modifica con el menú contextual, actualizándose la fecha del color correspondiente</t>
        </r>
      </text>
    </comment>
    <comment ref="E3" authorId="0" shapeId="0" xr:uid="{C072C465-A118-4105-ABBB-93DA72093D4D}">
      <text>
        <r>
          <rPr>
            <b/>
            <sz val="9"/>
            <color indexed="81"/>
            <rFont val="Tahoma"/>
            <family val="2"/>
          </rPr>
          <t>Cantidad o rendimiento del concepto en su superior en el presupuesto
Magenta: Proviene de las líneas de medición 
Negro: Si se introduce por el usuario se retiran del presupuesto las líneas de medición, si existen
Fondo gris: Puede anularse para no tener en cuenta la cantidad del concepto en un superior determinado</t>
        </r>
      </text>
    </comment>
    <comment ref="F3" authorId="0" shapeId="0" xr:uid="{5640D4D6-9169-4706-AB2B-E282A8D87243}">
      <text>
        <r>
          <rPr>
            <b/>
            <sz val="9"/>
            <color indexed="81"/>
            <rFont val="Tahoma"/>
            <family val="2"/>
          </rPr>
          <t>Precio unitario principal del concepto
Puede ser el precio del presupuesto, de venta o de oferta
Cuando se usan precios de coste y de venta el coste estimado figura en el precio objetivo "Obj"
Magenta: Calculado a partir de los conceptos inferiores, si se modifica pasa a ser bloqueado
Rojo: Bloqueado, puede ser distinto al resultante de sus inferiores
Fondo gris: Anulado, el concepto no interviene en el presupuesto
Precios.Pres
Precio asignado a la entidad que aparece en las ventanas de precios múltiples, como divisas, precios y ofertantes
Negro: Introducido por usuario
Magenta: Calculado
Fondo rosa: Valor de defecto</t>
        </r>
      </text>
    </comment>
    <comment ref="G3" authorId="0" shapeId="0" xr:uid="{6F29B108-F0F5-4A6D-B606-27C5C9475068}">
      <text>
        <r>
          <rPr>
            <b/>
            <sz val="9"/>
            <color indexed="81"/>
            <rFont val="Tahoma"/>
            <family val="2"/>
          </rPr>
          <t>Presupuesto vigente, suma de presupuesto inicial y modificaciones aprobadas
Incluye costes indirectos (PEM) si esta definido el porcentaje
Magenta: El producto de la cantidad por el precio del presupuesto está afectado por la producción, la dificultad, un factor, los costes indirectos o la divisa</t>
        </r>
      </text>
    </comment>
  </commentList>
</comments>
</file>

<file path=xl/sharedStrings.xml><?xml version="1.0" encoding="utf-8"?>
<sst xmlns="http://schemas.openxmlformats.org/spreadsheetml/2006/main" count="2587" uniqueCount="1508">
  <si>
    <t>REFORMA PABELLÓN POLIDEPORTIVO. CIUDAD DEL FÚTBOL. RFEF</t>
  </si>
  <si>
    <t>Presupuesto</t>
  </si>
  <si>
    <t>Código</t>
  </si>
  <si>
    <t>Nat</t>
  </si>
  <si>
    <t>Ud</t>
  </si>
  <si>
    <t>Resumen</t>
  </si>
  <si>
    <t>CanPres</t>
  </si>
  <si>
    <t>Pres</t>
  </si>
  <si>
    <t>ImpPres</t>
  </si>
  <si>
    <t>RFEF.01</t>
  </si>
  <si>
    <t>Capítulo</t>
  </si>
  <si>
    <t/>
  </si>
  <si>
    <t>TRABAJOS Y ACTUACIONES PREVIAS</t>
  </si>
  <si>
    <t>001.001</t>
  </si>
  <si>
    <t>Partida</t>
  </si>
  <si>
    <t>ud</t>
  </si>
  <si>
    <t>DESMONTAJE/ANULACIÓN DE INSTALACIONES</t>
  </si>
  <si>
    <t>Desmontaje y retirada de  conducciones,  mecanismos,  luminarias, canalizaciones, cableado,  extintores,, conductos rejillas y accesorios de las instalaciones de:
- Fontanería (griferías, llaves, aislamientos, canalizaciones, grupos de presión,etc.)
- Saneamiento (desagües, botes sifónicos, canaletas, tuberías, arquetas
- Electricidad e iluminación (mecanismos, proyectores, luminarias, tomas de corriente, cableados, canalizaciones, cuadros de mando, etc.)
- Climatización (toberas, rejillas, conductos, equipos de producción con accesorios, canalizaciones refrgerantes, vaciado de refrigerante, etc.)
- Telecomunicaciones y datos
- Levantado de aparatos sanitarios y accesorios correspondientes, sifones individuales, conjuntos de grifería y rociadores en duchas, eliminación de elementos prefabricados tipo "pozas frías"
- Desmontaje completoe de instlación de protección contra incendios, incluyendo detectores, centralitas, cableados, etc. 
existentes en la zona sometida a obras, afectadas por las obras de reforma del Pabellón, según criterio de la Dirección de Obra, p.p. de trabajos de reparación de las instalaciones que se conservan, señalización de los entronques con redes principales, desescombrado manual hasta puntos de acopio,  acopio de los materiales en propia obra en lugar a designar por la Dirección Facultativa para colocación posterior y/o carga sobre camión y transporte a vertedero autorizado de los elementos no reutilizados, montaje y desmontaje de andamios para elementos encastrados y /o ocultos en falsos techos, medios auxiliares para traslados. Medida la unidad ejecutada, incluyendo la totalidad de instalaciones, según planos de demoliciones
NOTA:
Clasificación de residuo, carga en contenedor, alquiler de contenedor y transporte a planta o vertedero autorizado del material no reutilizado, incluido en capítulo de Gestión de Residuos</t>
  </si>
  <si>
    <t>001.002</t>
  </si>
  <si>
    <t>VACIADO DE LOCALES, ELIMINACIÓN DE MOBILIARIO</t>
  </si>
  <si>
    <t>Vaciado INTERIOR de locales afectados por las obras de reforma, incluyendo todo tipo de enseres y mobiliario fijo o adosado a paramentos:
- Bancos, 
- Cabinas sanitarias
- Taquillas
- Vitrinas
- Expositores
- mesas
- Sillas
- Estanterías
- Asientos de gradas
- Cartelería
- Lonas de protección
- Portarrollos, barras de ayuda en aseos adaptados, jaboneras, secadores de manos, etc
Con retirada manual de todos los elementos hasta puntos de acopio, para posterior recolocación o bien carga sobre camión y transporte a vertedero autorizado, con barrido y limpieza final, dejando la zona lo más despejada posible para acometer los posteriores trabajos de reforma. Medida la unidad ejecutada totalmente terminada, repercutiendo la totalidad de locales afectados según planos de demoliciones
NOTA:
Clasificación de residuo, carga en contenedor, alquiler de contenedor y transporte a planta o vertedero autorizado del material no reutilizado, incluido en capítulo de Gestión de Residuos</t>
  </si>
  <si>
    <t>001.003</t>
  </si>
  <si>
    <t>RETIRADA DE EQUIPAMIENTO DEPORTIVO</t>
  </si>
  <si>
    <t>Retirada de equipamiento deportivo, existente en la zona sometida a obras:
- Porterías
- Cestas portabalones
- Banquillos
- Redes de fondo
- Marcadores
Incluyendo subestructuras de fijación, y retirada manual hasta puntos de acopio,  con  elaboración de imventario y numeración, embalaje, con traslado manual a puntos de acopio en propia obra o traslado a almcenes del Complejo  para posterior reutilización. Medido el conjunto completo de equipamiento existente en la zona sometida a obras, según planos de demoliciones.
NOTA:
Clasificación de residuo, carga en contenedor, alquiler de contenedor y transporte a planta o vertedero autorizado del material no reutilizado, incluido en capítulo de Gestión de Residuos</t>
  </si>
  <si>
    <t>001.004</t>
  </si>
  <si>
    <t>RETIRADA ENCIMERAS INCL. ANCLAJES</t>
  </si>
  <si>
    <t>Retirada de encimeras anclados a paramentos verticales, existentes en las zonas de actuación, realizado con medios manuales, sin aprovechamiento del material retirado, con carga sobre camión y transporte a vertedero autorizado. Incluso p.p. de eliminación de anclajes, fijaciones, reparación de huecos, relleno de huecos en puntos de anclaje en tabiquería a mantener, y demás elementos necesarios para su correcta ejecución. Realizado según inidicaciones de la Dirección Facultativa. Medida el conjunto completo de encimeras de los locales afectados por los trabajos de reforma, dejando la zona de actuación lo más despejada posible para acometer los trabajos, resegún planos de demoliciones.
NOTA:
Clasificación de residuo, carga en contenedor, alquiler de contenedor y transporte a planta o vertedero autorizado del material no reutilizado, incluido en capítulo de Gestión de Residuos</t>
  </si>
  <si>
    <t>001.005</t>
  </si>
  <si>
    <t>m2</t>
  </si>
  <si>
    <t>LEVANT.CARP.EN MUROS EXTERIORES / INTERIORES A MANO</t>
  </si>
  <si>
    <t>Levantado de carpintería de cualquier tipo, incluidas cabinas sanitarias, armarios, mamparas autoportantes,  en muros exteriores e interiores, realizado con medios manuales y/o mecánicos, con p.p. de medios auxiliares, incluídos cercos, precercos, tapajuntas, marcos, guaniciones, vidrios, hojas, baldas, forrados interiores, accesorios, realizado  con limpieza y retirada manual de escombros a pie de carga, para carga sobre camión. Incluso p.p. de montaje y desmontaje de andamios, medios auxiliares para traslados, relleno de huecos en puntos de anclaje en tabiques a mantener, y demás materiales y medios auxiliares neceasarios para ejecutar esta unidad. Medida la superficie ejecutada totalmente terminada según planos de demoliciones.
NOTA:
Clasificación de residuo, carga en contenedor, alquiler de contenedor y transporte a planta o vertedero autorizado del material no reutilizado, incluido en capítulo de Gestión de Residuos</t>
  </si>
  <si>
    <t>001.006</t>
  </si>
  <si>
    <t>DEMOL. TABIQUERÍA</t>
  </si>
  <si>
    <t>Demolición de tabiques de cualquier naturaleza (fábrica cerámica, bloques de hormigón, placas de yeso con o sin perfilería, etc.),  de distintos espesores, existentes en la zona sometida a obras, mediante medios mecánicos y manuales.  Incluso p.p. de eliminación de aislamientos en cámaras, retirada de cercos y precercos de carpintería, corte con radial de tabiques en borde de demolición,  montaje y desmontaje de andamios, carga sobre camión  y transporte a vertedero autorizado, realizado todo ello según indicaciones de la Dirección de Obra. Incluso p.p. de reparación de revestimientos y relleno de huecos, en caso necesario, dejando la superficie lista para acometer los trabajos de reforma. Medida la superficie ejecutada totalmente terminada, según planos de demoliciones.
NOTA:
Clasificación de residuo, carga en contenedor, alquiler de contenedor y transporte a planta o vertedero autorizado del material no reutilizado, incluido en capítulo de Gestión de Residuos</t>
  </si>
  <si>
    <t>001.007</t>
  </si>
  <si>
    <t>APERTURA DE HUECO</t>
  </si>
  <si>
    <t>Apertura de huecos en fábricas de cualquier tipo, cerramientos de una o dos hojas,  y/o forjados, mediante corte del perímetro con sierra de disco realizado mediante medios manuales y mecánicos, incluso limpieza y retirada de escombros a pie de carga, para transporte al vertedero, p.p. de trabajos de reparación de bordes y con p.p. de medios auxiliares. Incluso montaje y desmontaje de andamios. Realizado todo ello según indicaciones de la Dirección Facultativa y planos de demoliciones. Medida la superficie ejecutada totalmente terminada.
NOTA:
Clasificación de residuo, carga en contenedor, alquiler de contenedor y transporte a planta o vertedero autorizado del material no reutilizado, incluido en capítulo de Gestión de Residuos</t>
  </si>
  <si>
    <t>001.008</t>
  </si>
  <si>
    <t>PICADO ALICATADO Y ESPEJOS</t>
  </si>
  <si>
    <t>Picado de alicatados y espejos, mediante medios manuales, con reparación de enfoscados, relleno de huecos y reparación de faltas, montaje y desmontaje de andamios, retirda manual de escombros a pie de carga para carga sobre camión del material sobrante y transporte a vertedero autorizado. Incluso montaje y desmontaje de andamios y medios de elevación de personal a todos los puntos de trabajo. Realizado todo ello según indicaciones de la Dirección Facultativa y según planos de demoliciones. Medida la superficie ejecutada totalmente terminada, dejando las superficies limpias y listas para la ejecución de trabajos posteriores.
NOTA:
Clasificación de residuo, carga en contenedor, alquiler de contenedor y transporte a planta o vertedero autorizado del material no reutilizado, incluido en capítulo de Gestión de Residuos</t>
  </si>
  <si>
    <t>001.009</t>
  </si>
  <si>
    <t>ELIMINACIÓN IMPERMEABILIZACIONES</t>
  </si>
  <si>
    <t>Eliminación de materiales impermeabilizantes existentes en zonas de duchas de fábrica, con retirada manual de los materiales a pie de carga, limpieza del soporte, eliminación de elementos de anclaje de las láminas y entregas verticales en paramentos, independientemente de la altura, dejando la zona lo más despejada posible para acometer los trabajos de reforma y posterior replanteo de pendientes. Realizado todo ello según indicaciones de la Dirección Facultativa y según planos de demoliciones. Medida la superficie ejecutada totalmente terminada.
NOTA:
Clasificación de residuo, carga en contenedor, alquiler de contenedor y transporte a planta o vertedero autorizado del material no reutilizado, incluido en capítulo de Gestión de Residuos</t>
  </si>
  <si>
    <t>001.010</t>
  </si>
  <si>
    <t>DEMOL.FALSOS TECHOS EXISTENTES SIN APROVECHAMIENTO</t>
  </si>
  <si>
    <t>Demolición de falsos techos continuos y modulares existentes la zona afectada por los trabajos de reforma, SIN APROVECHAMIENTO, realizado por medios manuales. Incluso p.p. de retirada de perfilería, elementos de cuelgue y fijación, eliminación completa de fajas, tabicas y foseados, p.p. de reparación de zonas de anclaje, y retirada manual de escombros a pie de carga,  para carga sobre camión y  transporte al vertedero. Incluso p.p. de montaje y desmontaje de andamios, medios de elevación de personal a los puntos de trabajo y demás medios auxiliares necesarios para dejar lista esta unidad. Medida la superficie ejecutada totalmente terminada, según planos de demoliciones.
NOTA:
Clasificación de residuo, carga en contenedor, alquiler de contenedor y transporte a planta o vertedero autorizado del material no reutilizado, incluido en capítulo de Gestión de Residuos</t>
  </si>
  <si>
    <t>001.011</t>
  </si>
  <si>
    <t>DEMOL.FALSOS TECHOS EXISTENTES CON APROVECHAMIENTO DE PLACAS</t>
  </si>
  <si>
    <t>Demolición de falsos techos modulares tipo Heraclith, existentes la zona afectada por los trabajos de reforma, CON APROVECHAMIENTO del material, realizado por medios manuales. Incluso p.p. de retirada de perfilería, elementos de cuelgue y fijación, p.p. de desmontaje de instalaciones ocultas en falso techo, con reparación de zonas de anclaje, y retirada manual de piezas a puntos de acopio, en lugar protegido de impactos y de la intemperie para posterior recolocación en zonas señaladas en planos, y eliminación de placas con defectos en bordes y cantos, Incluso p.p. de montaje y desmontaje de andamios, medios de elevación de personal a los puntos de trabajo y demás medios auxiliares necesarios para dejar lista esta unidad. Medida la superficie ejecutada totalmente terminada, según planos de demoliciones.
NOTA:
Clasificación de residuo, carga en contenedor, alquiler de contenedor y transporte a planta o vertedero autorizado del material no reutilizado, incluido en capítulo de Gestión de Residuos</t>
  </si>
  <si>
    <t>001.012</t>
  </si>
  <si>
    <t>DESMONTAJE DE FALSO TECHO Y REV. VERTICALES EXISTENTES A GRAN ALTURA CON APROVECHAMIENTO DE PLACAS Y SUBESTRUCTURA</t>
  </si>
  <si>
    <t>Desmontaje de placas de falso techo modular y tabicas -tipo Heraclith - existentes la zona afectada por los trabajos de reforma, CON APROVECHAMIENTO DE PLACAS Y SUBESTRUCTURA prelacada, realizado por medios manuales en zonas de gran altura, manteniendo la perfilería original para posterior recolocación de elementos desmontados. Incluso p.p. de retirada y provisional y recolocación de perfilería para acceso a parte altas -en caso necesario-, con reparación de zonas de anclaje, y retirada manual de piezas a puntos de acopio, en lugar protegido de impactos y de la intemperie, para posterior recolocación en zonas señaladas en planos, y eliminación de placas con defectos en bordes y cantos, Incluso p.p. de montaje y desmontaje de andamios, medios de elevación de personal a los puntos de trabajo y demás medios auxiliares necesarios para dejar lista esta unidad. Medida la superficie ejecutada totalmente terminada, según planos de demoliciones.
NOTA:
Clasificación de residuo, carga en contenedor, alquiler de contenedor y transporte a planta o vertedero autorizado del material no reutilizado, incluido en capítulo de Gestión de Residuos</t>
  </si>
  <si>
    <t>001.013</t>
  </si>
  <si>
    <t>DESMONTAJE DE FALSO TECHO Y REV. VERTICALES EXISTENTES A GRAN ALTURA CON APROVECHAMIENTO DE PLACAS</t>
  </si>
  <si>
    <t>Desmontaje de falso techo modular y tabicas -tipo Heraclith-, existentes la zona afectada por los trabajos de reforma, CON APROVECHAMIENTO DE PLACAS, sin mantenr la subestructura, realizado por medios manuales en zonas a gran altura, incluyendo desmontaje de perfilería. Incluso p.p. de desmontaje de instalaciones ocultas en falso techo, retirada manual de piezas a puntos de acopio, en lugar protegido de impactos y de la intemperie, para posterior recolocación en zonas señaladas en planos, y eliminación de placas con defectos en bordes y cantos, Incluso p.p. de montaje y desmontaje de andamios, medios de elevación de personal a los puntos de trabajo y demás medios auxiliares necesarios para dejar lista esta unidad. Medida la superficie ejecutada totalmente terminada, según planos de demoliciones.
NOTA:
Clasificación de residuo, carga en contenedor, alquiler de contenedor y transporte a planta o vertedero autorizado del material no reutilizado, incluido en capítulo de Gestión de Residuos</t>
  </si>
  <si>
    <t>001.014</t>
  </si>
  <si>
    <t>DESMONTAJE DE FALSO TECHO Y REV. VERTICALES EXISTENTES A GRAN ALTURA SIN APROVECHAMIENTO</t>
  </si>
  <si>
    <t>Desmontaje completo de placas de falso techo modular y tabicas -tipo Heraclith - y perfilería portante,  existentes la zona afectada por los trabajos de reforma, SIN APROVECHAMIENTO, realizado por medios manuales en zonas de gran altura, manteniendo. Incluso p.p. de retirada y provisional y recolocación de perfilería para acceso a parte altas -en caso necesario-, con reparación de zonas de anclaje, y retirada manual de piezas a puntos de acopio, para posterior traslado a vertedero autorizado. Incluso p.p. de montaje y desmontaje de andamios, medios de elevación de personal a los puntos de trabajo y demás medios auxiliares necesarios para dejar lista esta unidad. Medida la superficie ejecutada totalmente terminada, según planos de demoliciones.
NOTA:
Clasificación de residuo, carga en contenedor, alquiler de contenedor y transporte a planta o vertedero autorizado del material no reutilizado, incluido en capítulo de Gestión de Residuos</t>
  </si>
  <si>
    <t>001.015</t>
  </si>
  <si>
    <t>DEMOL. PAVIMENTOS GRES</t>
  </si>
  <si>
    <t>Demolición de pavimentos de baldosa, terrazos, gres, incluso eliminación de rodapiés, recrecidos de mortero,  capas superpuestas de diferente materiales, -dado el caso-, y regularización de superficies en zonas de tabiquería demolida, hasta capa de compresión del forjado / losa o a definir por la D.F., para definir nuevo trazado de instalaciones empotradas,  y para que junto con los tratamientos y nuevos acabados, alcanzar las cotas señaladas en proyecto, independientemente del espesor final demolido,  sin aprovechamiento del material, realizado mediante medios mecánicos, incluso limpieza y retirada manual de escombros a pie de carga, para carga sobre camión  y transporte a vertedero autorizado, y demás materiales y medios auxiliares necearios para la correcta ejecución de esta unidad. Medida la superficie ejecutada totalmente terminada, según planos de demoliciones.
NOTA:
Clasificación de residuo, carga en contenedor, alquiler de contenedor y transporte a planta o vertedero autorizado del material no reutilizado, incluido en capítulo de Gestión de Residuos</t>
  </si>
  <si>
    <t>001.016</t>
  </si>
  <si>
    <t>RETIRADA PAV MADRERA, PVC, VINÍLICOS</t>
  </si>
  <si>
    <t>Retirada manual de pavimento de PVC, madera, tarimas y vinílicos, incluso eliminación de rodapiés, pastas niveladoras, recrecidos, enrastrelados -dado el caso-, capas superpuestas de diferente materiales, -dado el caso-, y regularización de superficies en zonas de tabiquería demolida, hasta las cotas necesarias para nuevo trazado de instalaciones empotradas, y para que junto con los tratamientos y nuevos acabados, alcanzar las cotas señaladas en proyecto,  y para que junto con los tratamientos y nuevos acabados, alcanzar las cotas señaladas en proyecto, independientemente del espesor final demolido,  sin aprovechamiento del material. Realizado mediante medios mecánicos, incluso limpieza y retirada manual de escombros a pie de carga, para carga sobre camión  y transporte a vertedero autorizado, y demás materiales y medios auxiliares necearios para la correcta ejecución de esta unidad. Medida la superficie ejecutada totalmente terminada, según planos de demoliciones.
NOTA:
Clasificación de residuo, carga en contenedor, alquiler de contenedor y transporte a planta o vertedero autorizado del material no reutilizado, incluido en capítulo de Gestión de Residuos</t>
  </si>
  <si>
    <t>001.017</t>
  </si>
  <si>
    <t>RETIRADA PAV DE MOQUETA Y FELPUDOS</t>
  </si>
  <si>
    <t>Retirada manual de felpudos y moquetas, incluso eliminación de rodapiés, perfiles de remate, pastas niveladoras, capas superpuestas de diferente materiales, -dado el caso-, y regularización de superficies en zonas de tabiquería demolida, hasta las cotas necesarias para nuevo trazado de instalaciones empotradas, y para que junto con los tratamientos y nuevos acabados, alcanzar las cotas señaladas en proyecto,  y para que junto con los tratamientos y nuevos acabados, alcanzar las cotas señaladas en proyecto, independientemente del espesor final demolido,  sin aprovechamiento del material. Realizado mediante medios mecánicos, incluso limpieza y retirada manual de escombros a pie de carga, para carga sobre camión  y transporte a vertedero autorizado, y demás materiales y medios auxiliares necearios para la correcta ejecución de esta unidad. Medida la superficie ejecutada totalmente terminada, según planos de demoliciones.
NOTA:
Clasificación de residuo, carga en contenedor, alquiler de contenedor y transporte a planta o vertedero autorizado del material no reutilizado, incluido en capítulo de Gestión de Residuos</t>
  </si>
  <si>
    <t>001.018</t>
  </si>
  <si>
    <t>PREPARACIÓN Y REGULARIZACIÓN DE  PAVIMENTO ANTIGUO DE HORMIGÓN, GRANALLADO FINO</t>
  </si>
  <si>
    <t>Preparación y regularización de  pavimento antiguo de hormigón, incluyendo desvastado de crestas y regularización de zonas de demolición de tabiuería -según nuevas distribuciones-, granallado fino para eliminación de partes parcialmente desprendidas, aspirado de material sobrante hasta conseguir una superficie continua y uniforme, garantizando la planeidad, resistencia y continuidad del soporte base, para posterior colocación del pavimento deportivo. (Pavimento deportivo no incluido en el presente precio), respetando las juntas estructurales (con su sellado), según CTE DB-SUA-1, NTE-RSC y UNE-EN 13813:2014. Materiales con marcado CE y DdP (Declaración de prestaciones) según Reglamento (UE) 305/2011. Realizado todo ello según indicaciones de la Dirección Facultativa. Medida la superficie ejecutada totalmente terminada.
NOTA:
Clasificación de residuo, carga en contenedor, alquiler de contenedor y transporte a planta o vertedero autorizado del material no reutilizado, incluido en capítulo de Gestión de Residuos</t>
  </si>
  <si>
    <t>001.019</t>
  </si>
  <si>
    <t>ml</t>
  </si>
  <si>
    <t>DESMONTAJE DE TRAMOS BARANDILLA EXISTENTE CON REPARACIÓN</t>
  </si>
  <si>
    <t>Desmontaje de tramos de barndilla existente, barandilla existente en la zona sometida a obras, CON aprovechamiento del material (a definir por la Dirección de Obra), con retirada manual hasta puntos de acopio para reutilización o bien para caraga sobre camión, incluyendo los trabajos ee replanteo, corte, repasos de bordes, y ejecución de suplemento en terminales de barandilla a mantener, con materiales y acabados de idénticas características a los existentes (secciones, alturas, lacado) y colocación de refuerzos en tramos intermedios, integrados en la propia barandilla una vez realizados los cortes. Medida la longitud ejecutada totlalmente terminada, según planos de demoliciones.
El precio incluye los remates y refuerzos tras la realización de los cortes. 
NOTA:
Clasificación de residuo, carga en contenedor, alquiler de contenedor y transporte a planta o vertedero autorizado del material no reutilizado, incluido en capítulo de Gestión de Residuos</t>
  </si>
  <si>
    <t>001.020</t>
  </si>
  <si>
    <t>DESMONTAJE DE TRAMOS BARANDILLA EXISTENTE SIN REPARACIÓN</t>
  </si>
  <si>
    <t>Desmontaje de tramos de barndilla existente, barandilla existente en la zona sometida a obras, sin aprovechamiento del material (a definir por la Dirección de Obra), con retirada manual hasta puntos de acopio para traslado a vertedero. Medida la longitud ejecutada totlalmente terminada, según planos de demoliciones.
NOTA:
Clasificación de residuo, carga en contenedor, alquiler de contenedor y transporte a planta o vertedero autorizado del material no reutilizado, incluido en capítulo de Gestión de Residuos</t>
  </si>
  <si>
    <t>001.021</t>
  </si>
  <si>
    <t>LEVANTADO PROTECCIÓN IGNÍFUGA EXISTENTE SOBRE ELEMENTOS METÁLICOS</t>
  </si>
  <si>
    <t>Levantado de protección ignífuga existente (lana de roca proyectada) sobre elementos metálicos de cubiertas (cerchas, vigas, pilares,  cara inferior de panel, etc) realizado mediante medios mecánicos por humectación de superficies y soplantes / aspirador industrial, con protección de zonas bajas, y ayuda mediante herramientas manuales  en zonas de difícil acceso y dejando el soporte al descubierto, para revisión de estado de nudos y aplicación de tratamientos posteriores. Incluso p.p. de medios de elevación de personal y maquinaria, a puntos de trabajo, protección de otros elementos a matener (lucernarios, zonas de fachada, etc.) retirada manual de escombros a pie de carga del material ensacado, limpieza final de superificies, montaje y desmontaje de andamios, y demás materiales y medios auxilaires necesarios para la correcta ejecución de esta unidad, realizado por casa especializada. Medida la unidad, repercutiendo en el precio las dimensiones y desarrollos completos, de todo el entramado metálico, según planos de demoliciones.
NOTA:
Clasificación de residuo, carga en contenedor, alquiler de contenedor y transporte a planta o vertedero autorizado del material no reutilizado, incluido en capítulo de Gestión de Residuos</t>
  </si>
  <si>
    <t>001.022</t>
  </si>
  <si>
    <t>ELIMINACIÓN VINILO EN VIDRIOS Y LONAS EXTERIORES</t>
  </si>
  <si>
    <t>Eliminación de vinilo en vidrios de la actual cafetería y lonas exteriores, realizado con medios manuales, limpieza y retirada de material sobrante, dejando la superficie del vidrio sin marcas ni defectos. Incluso p.p. de montaje y desmontaje de andamios, medios de elevación de personal a todos los puntos de trabajo, y demás materiales y medios auxiliares necesarios para la correcta ejecución de esta unidad. Realizado todo ello según indicaciones de la Dirección de Obra y según planos de demoliciones. Medida la unidad ejecutada totalmente terminada.
NOTA:
Clasificación de residuo, carga en contenedor, alquiler de contenedor y transporte a planta o vertedero autorizado del material no reutilizado, incluido en capítulo de Gestión de Residuos</t>
  </si>
  <si>
    <t>001.023</t>
  </si>
  <si>
    <t>DESMONTADO DE FORRADOS MADERA / TABLEROS DE RESINAS PARM. VERT.</t>
  </si>
  <si>
    <t>Desmontado de forrados de madera y/o tableros de resinas, existentes en paramentos verticales, según zonas señaladas en proyecto, realizado con medios manuales y mecánicos, sin recuperación del material, incluso p.p. de eliminación de elementos de fijación y anclaje, tapetas, y remates, con relleno de huecos y reparación de faltas. Incluso p.p. de retirada de material sobrante a pie de carga, para carga sobre camión y transporte a vertdero autorizado , dejando las zonas lo más despejadas posibles para acometer posteriormente los trabajos de reforma. Incluso p.p. de montaje y desmontaje de andamios y medios de elevación de personal a todos los puntos de trabajo. Realizado todo ello según indicaciones específicas de la Dirección Facultativa. Medida la longitud ejecutada según planos de demoliciones.
NOTA:
Clasificación de residuo, carga en contenedor, alquiler de contenedor y transporte a planta o vertedero autorizado del material no reutilizado, incluido en capítulo de Gestión de Residuos</t>
  </si>
  <si>
    <t>001.024</t>
  </si>
  <si>
    <t>DESMONTAJE  REVESTIMIENTO ESCALERA MELÁICA</t>
  </si>
  <si>
    <t>Desmontaje de revestimientos en escalera metálica, en huellas y rellanos, con eliminación de tornillería y adhesivos, incluyendo corte de elementos en piezas manejables para traslados a puntos de acopio,  p.p. de montaje y desmontaje de cimbras, andamios, medios auxiliares de izado, desescombrado manual hasta puntos de acopio, y demás materiales y medios auxiliares necesarios para dejar la zona lo más dspejada posible y acometr los posteriores trabjos de reforma. Medida la unidad ejecutada
NOTA:
Clasificación de residuo, carga en contenedor, alquiler de contenedor y transporte a planta o vertedero autorizado del material no reutilizado, incluido en capítulo de Gestión de Residuos</t>
  </si>
  <si>
    <t>001.025</t>
  </si>
  <si>
    <t>ELIMINACIÓN DE ZONAS AJARDINADAS Y ELEMENTOS EXTERIORES</t>
  </si>
  <si>
    <t>Eliminación de zonas ajardinadas y elementos exteriores existentes en la zona de actuación, incluyendo el talado / corte de arbustos y vegetación de pequeño porte, retirada de tierra vegetal, láminas geotextiles, elementos de riego, y retirada de mobiliario urbano existente, con retirada manual hasta puntos de acopio, dejando la zona lo más despejada posible para acometer los trabajos de reforma. Realizado todo ello según indicaciones de la D.O y planos de demoliciones. 
NOTA:
Clasificación de residuo, carga en contenedor, alquiler de contenedor y transporte a planta o vertedero autorizado del material no reutilizado, incluido en capítulo de Gestión de Residuos</t>
  </si>
  <si>
    <t>001.026</t>
  </si>
  <si>
    <t>DESMONTAJE ESCALERA PISTA</t>
  </si>
  <si>
    <t>Eliminación completa de escalera de pista a primera grada, formada por 4  tabicas,  y con un ámbito de 1.25m, incluyendo, zancas, elementos de apoyo, estabilizadores interiores, lonas, barandillas, ect., , placas de anclaje, tornillería y accesoros. Incluso p.p de corte de elementos en piezas manejables para traslados a puntos de acopio,para traslado a vertedero autorizado, materiales y medios auxiliares necesarios para dejar la zona lo más dspejada posible y acometr los posteriores trabjos de reforma. Realizado todo ello según indicaciones de la D.O y planos de demliciones. Medida la unidad ejecutada, dejando la zona lo más despejada posible para acometer los posteriores trabajos en la pista y graderíos.
NOTA:
Clasificación de residuo, carga en contenedor, alquiler de contenedor y transporte a planta o vertedero autorizado del material no reutilizado, incluido en capítulo de Gestión de Residuos</t>
  </si>
  <si>
    <t>Total RFEF.01</t>
  </si>
  <si>
    <t>RFEF.02</t>
  </si>
  <si>
    <t>CUBIERTAS</t>
  </si>
  <si>
    <t>002.001</t>
  </si>
  <si>
    <t>LIMPIEZA Y REVISIÓN CANALONES Y BAJANTES</t>
  </si>
  <si>
    <t>Limpieza y revisión de canalones y bajantes de cubierta de chapa. mediante equipo portátil de agua a presión. Incluso p.p. de medios de elevación y accesos a todos los puntos de cubierta,  montaje y desmontaje de andamios medios de elevación mecánica, y p.p. de retirada de material sobrante a puntos de acopio para carga sobre camión y tranporte a vertedero autorizado. Realizado todo ello según indicaciones de la Dirección de Obra. Medida la unidad ejecutada totlamente terminada.</t>
  </si>
  <si>
    <t>002.002</t>
  </si>
  <si>
    <t>REPARACIÓN DE CUBIERTA GENERAL</t>
  </si>
  <si>
    <t>Reparación de cubierta general, comprendiendo los trabajos de:
·   Levantado y retirada los sellados y permeabilizaciones antiguos.
·   Limpieza con desincrustante e hidro limpiadora Karcher línea profesional con boquilla rotativa a 180 bares de presión real y continuo.
·   Retirada restos y secado con soplador de alta potencia.
·   Aplicación de 1 primera mano con promotor de adherencia para un perfecto anclaje de todos los productos a aplicar.
·   Sellado todas las juntas con aparejo de fibra bicomponente elástico y reforzado con velo-glass ( manta de fibra)
·   Aplicación de 2 manos cruzadas de impermeabilizacion acrilica de alta elasticidad, extremadamente reforzada con fibra de vidrio. con un puente de rotura de un 200% de elasticidad.
·   Protección final realizada mediante  aplicación de 2 manos de terminación con poliuretano piscinas bicomponente con capacidad de aguantar agua estancada, lluvia ácida y cloruros sin descomponerse
incluyendo taponado provisional de desagües, retirada provisional y recolocación de tapas de los mismos, tratamiento y refuerzo de puntos singulares de elementos anclados a cubierta, retirada manual de material sobrante a pie de carga, montaje y desmontaje de andamios, medios de elevación a todos los puntos de trabajos, traslado de materiales a obra y en obra, pruebas de estanqueidad del conjunto, y demás materiales y medios auxiliares necesarios para la correcta ejecución de esta unidad. Realizado todo ello según indicaciones específicas de la Dirección Facultativa. Medida la unidad ejecutada totalmente terminada y comprobada su correcta estanqueidad.</t>
  </si>
  <si>
    <t>002.003</t>
  </si>
  <si>
    <t>ACABADO ADOQUÍN SOBRE CUBIERTA EXISTENTE</t>
  </si>
  <si>
    <t>Pavimento de adoquines similares a los existentes en la zona,  sentados sobre capa de mortero de cemento, de 5 cm de espesor, afirmados con maceta y retacado de juntas con arena caliza, barrido, regado con agua, limpieza y curado periódico durante 15 días, terminado. Incluso p.p. de replanteo de piezas según despieces indicados en planos, ejecución de juntas según documentación gráfica de proyecto, interposición de elementos flexibles en encuentros con cerramientos de las edificaciones, ejecución de encuentros con arquetas y elementos embebidos en pavimentos, formación de pendientes, corte de las piezas, pérdidas, roturas, lechado de juntas con pasta de cemento color a definir por la D.F., limpieza del pavimento, traslados a obra y en obra, y demás materiales y medios auxiliares necesarios para la correcta ejecución de esta unidad.  Incluso p.p. de medios auxiliares. Medida la superficie ejecutada, en proyección horizontal, totalmente rematada con variaciones en la planeidad medida con regla de 2m inferiores a 4mm y carente de cejas superiores a 1mm.</t>
  </si>
  <si>
    <t>002.004</t>
  </si>
  <si>
    <t>ADECUACIÓN DE CUBIERTA PARA REUBICACIÓN DE REJILLAS DE TOMA DE AIRE DE CLIMATIZACIÓN PARA 2 UTA´S</t>
  </si>
  <si>
    <t>Adecuación de cubierta para reubicación de rejillas de toma de aire de climatización para dos UTA´s, incluyendo:
- desmontaje de equipos, en caso necesario
- desmontaje de rejillas existentes, 
- ejecución y adaptación de nuevos huecos a los conductos, 
- colocación de nuvas rejillas según dimensiones especificadas en proyecto
Incluso p.p. de  sellados, ejecución y entrega de impermeabilización perimetral , remates y cierre de huecos existentes, impermeabilización de los mismos, reubicación de equipos, conexionados, p.p. de desplazamientos a cubierta y en cubierta, y demás materiales y medios auxiliares necesarios pra la correcta ejecución de esta unidad. Media la unidad ejecutada, para dos UTA´s,  totalmente terminada.</t>
  </si>
  <si>
    <t>002.005</t>
  </si>
  <si>
    <t>SUMINISTRO Y COLOCACIÓN DE SUBESTRUCTURA METÁLICA PARA APOYO DE UTA</t>
  </si>
  <si>
    <t>Suministro y colocación de subestructura metálica para apoyo de UTAs,  formada por  perfiles IPE180 con una separación de 85 cm entre ejes,dispuestos transversalmente sobre vigas IPE180  existentes,en las que se apoyan. Incluso p.p. de carriles longitudinales metálicos coincidentes con las líneas de apoyo de las UTAs, colocación de elementos antivibratorios dispuestos sobre  carriles para apoyo de equipos, pasarela de trámex galvanizado como superficie de registro y mantenimiento, sin función estructural para el apoyo de las máquinas, p.p. de replanteo, nivelación , anclajes, accesorios, medios de elevación y montaje a todos los puntos de trabajos, y demás materiales y medios auxiliares necesarios para la correcta ejecución de esta unidad. Medida la unidad ejecutada totalmente trminada.</t>
  </si>
  <si>
    <t>Total RFEF.02</t>
  </si>
  <si>
    <t>RFEF.03</t>
  </si>
  <si>
    <t>AISLAMIENTOS E IMPERMEABILIZACIONES</t>
  </si>
  <si>
    <t>003.001</t>
  </si>
  <si>
    <t>PROTECC. INCENDIO ESTRUCT. METÁLICA MORTERO IGNÍFUGO R-90, ACABADO PINTURA</t>
  </si>
  <si>
    <t>Protección contra incendio de estructura metálica, para una resistencia al fuego de 90 minutos (R-90), mediante la proyección de mortero ignífugo a base de ligantes hidráulicos, cargas minerales de perlita y vermiculita con aditivos, con clasificación de reacción al fuego A1, según RD 842/2013. Espesor medio aplicado de aprox. 29 mm, a tener en consideración para perfiles, pilares y vigas según norma UNE-EN 13381-4:2014. Densidad de mortero aplicado de aprox. 780-800 kg/m3. Conductividad térmica de 0,15 W/m·K. Rendimiento aprox. 8 kg/m2 por cm de espesor. Totalmente aplicado; y acabado mediante aplicación de pintura a pistola, color gris antracita o a definir por la D.F.de todas las superficies proyectadas, p.p. de equipos de proyección, medios de elevación de personal a todos los puntos de trabajo, material de protección de zonas acristaladas y equipamiento, retirada de sobrantes a pie de carga, zonificación de zonas de trabajo,  limpieza de tajo y demás materiales y medios auxiliares necesarios para la correcta ejecución de esta unidad. Medida la unidad ejecutada totalmente terminada, repercutiendo en el precio las dimensiones y la totalidad de desarrollos completos de los elementos metálicos, según documentación gráfica de proyecto..</t>
  </si>
  <si>
    <t>003.002</t>
  </si>
  <si>
    <t>IMP.INT.REVEST.LOCAL HÚMEDO SCHLÜTER® KERDI 200</t>
  </si>
  <si>
    <t>Suministro y puesta en obra de lámina de impermeabilización bajo revestimiento del solado y/o alicatado cerámico en paramentos verticales y horizontales, en zonas y locales húmedos mediante lámina impermeabilizante flexible de polietileno Schlüter® Kerdi 200, por ambas caras revestidas de geotextil no tejido para facilitar el anclaje, con un espesor total de 0,2 mm, fijada al soporte con adhesivo cemento cola del tipo C1 y preparada para recibir directamente el revestimiento, incluyendo p.p. de refuerzos en las uniones de la impermeabilización encintados con láminas de polietileno Kerdi Keba 150, adherida con bicomponente impermeable Schlüter® Kerdi Coll. Incluso p.p. de solapes, mermas, corte y adaptación para revestimiento completo de hornacinas, entronque con sumideros y bajantes, impermeabilización de pases, montaje y desmontaje de andamios, y demás materiales y medios auxiliares necesrios para la correcta ejecución de esta unidad. Medida la superficie ejecutada totalemtne terminada.</t>
  </si>
  <si>
    <t>Total RFEF.03</t>
  </si>
  <si>
    <t>RFEF.05</t>
  </si>
  <si>
    <t>DIVISIONES Y COMPARTIMENTACIONES</t>
  </si>
  <si>
    <t>004.001</t>
  </si>
  <si>
    <t>T01. FÁBRICA LHD A MEDIO PIE</t>
  </si>
  <si>
    <t>Fábrica de ladrillo cerámico hueco doble de dimensiones 25x11.5x8 cm, colocado a medio pie, y tomado con mortero de cemento M-5. Incluso p.p. de formación de dinteles prefabricados de hormigón, cerámicos o metálicos en huecos, mochetas, incluso realización de 1/2 caña de mortero de cemento en cámaras de trasdosado, impermeabilizada con pintura bituminosa,  guardavivos metálicos curvos en huecos, en encuentros de planos, esquinas y demás zonas señaladas en planos y p.p. de armado de tabiques con altura superior a 3.00 m con malla rectangular especial tipo Murfor o equivalente, ejecución de fábricas trasversales de atado entre dos hojas de fábrica, colocación de bandas acustico-elásticas en encuentros de tabiques con cerramientos de fachada, encuentros con otros tabiques, encuentros con forjados, y demás zonas para cumplimiento de normativa de aislamiento acústico vigente. Incluso montaje y desmontaje de andamios, y cajeados  y doblado de fábricas,de las dimensiones especificadas en planos, para alojamiento de extintores, BIES, sistemas contra incendios y elementos empotrados (cisternas). Realizado todo ello según detalles gráficos de proyecto e indicaciones de la Dirección de Obra, conforme a la NTE-FFL, y admitiendo únicamente las tolerancias dimensionales referentes a la ejecución de muros de fábrica recogidos en la tabla 8.2 del DB SE-F o las especiicadas por la D.F. en su caso. Medida la superificie ejecutada totalmente termianda. 
NOTA: Fábricas de pozas frías en subcapítulo correspondiente de "Capítulo Acabados"</t>
  </si>
  <si>
    <t>004.002</t>
  </si>
  <si>
    <t>T02. FAB. BLOQUE HUECO 40X20X20 HIDRÓF.</t>
  </si>
  <si>
    <t>Fábrica de bloque hueco de hormigón vibrocomprimido de 40x20x20 cm, hidrófugo, color gris, tomado con mortero de cemento 1:6, con aditivo hidrófugo. Armadura vertical formada por 4Ø12 por m y armadura horizontal de 2Ø8 cada fila de bloques, ejecutada con acero B-500 S, relleno con hormigón H-17.5, incluso vertido, vibrado, rejuntado, elaboración y montaje del acero,  p.p. de formación de macizados, zunchos, ejecución de encuentros, piezas especiales, zunchos superiores de hormigón armado, en zonas señladas en planos, roturas, replanteo, nivelación, aplomado, limpieza y medios auxiliares. Realizado según detalles de proyecto e indicaciones de la D.O., y admitiendo únicamente las tolerancias dimensionales referentes a la ejecución de muros de fábrica recogidos en la tabla 8.2 del DB SE-F o las especiicadas por la D.F. en su caso.  Medida la superficie ejecutada totalmente terminada, deduciendo huecos.
NOTA: Fábricas de pozas frías en subcapítulo correspondiente de "Capítulo Acabados"</t>
  </si>
  <si>
    <t>004.003</t>
  </si>
  <si>
    <t>TR01A..TRASDOSADO AUTOPORTANTE PYL PLACAS ESTÁNDAR 2X13A+40LW C/400 MM</t>
  </si>
  <si>
    <t>Trasdosado autoportante de sistema de paneles de yeso laminado (PYL) en zonas señaladas en planos, formado por:
- estructura de acero galvanizado, de canales horizontales de 48 mm mm de ancho y montantes verticales (según UNE-EN 14195:2015), con una modulación de 400 mm de separación a ejes entre montantes; 
- panel semirrígido de lana de roca ROCKWOOL para particiones verticales interiores con una densidad nominal 70 kg/m3, de dimensiones 1350x400x40mm de espesor, resistencia térmica  (m2K)/W, conductividad térmica 0.036 W/(mK), Euroclase de reacción al fuego A1 (EN13501-1), estabilidad dimensional DS (70,90); Resistividad al flujo de aire AFr15 (&gt; 15 KPa·s/m2); absorción de agua a largo plazo WS y resistencia al paso del vapor de agua igual a 1. Alto contenido reciclado &gt; 60%, cubierto por DAP y certificado de bajas emisiones IAC Gold. Código de designación MW - EN13162-T3-DS(70,90)-MU1-WL(P)-WS-AFr15.
- dos placas estándar (Tipo BA según UNE-EN 520:2005+A1:2010) de 13 mm de espesor,  atornilladas  a la estructura portante. La colocación de capas consecutivas, en ningún caso, tendrá las juntas coincidentes
Totalmente terminado para acabado mínimo Nivel Q1 o Q2, listo para imprimar, revestir, pintar o decorar; i/p.p. de tratamientos de juntas, esquinas y huecos, pasos de instalaciones, pastas, cintas, guardavivos, tornillería, p.p. de tableros y perfilería de refuerzo para cuelgue de carpinterías, cisternas y/o mobiliario, bandas de estanqueidad, montaje y desmontaje de andamios, limpieza y medios auxiliares. Conforme a UNE 102043:2013 y ATEDY.  Materiales con marcado CE y DdP (Declaración de prestaciones) según Reglamento (UE) 305/2011.
Medida la superficie ejecutada totalmente terminada, sin deducir huecos, en compensación de recercados de huecos.
NOTAS: 
- Previamente a la instalación de la tabiquería se replantearán los refuerzos necesarios (verticales y horizonatales) para huecos, mobiliario y demás equipamiento.
- Los refuerzos se repercutirán en el precio de esta unidad, y se realizarán con tableros completos fijados a montantes
- En aquellos tabiques y trasdosados de placas que delimiten zonas húmedas (baños, aseos y cocinas), la placa exterior en contacto con la zona húmeda será hidrófuga.
- todos los tabiques (de fábrica y de entramado autoportante) dispuestos en viviendas dispondrán de juntas elásticas superior e inferior de al menos 10mm de espesor con rigidez dinámica = 100 mn/m3
- todos los encuentros entre fábricas, tabiques, fachadas y estructura se ejecutarán según las recomendaciones del fabricante para asegurar los niveles de aislamiento térmico y acústico previstos en proyecto. 
- para la disposición de rodapiés y marcos de puertas sin tapajuntas enrasados por la cara exterior de los tabiques y trasdosados autoportantes, según detalles adjuntos, será ejecutado un esquinero en la placa exterior del elementos de forma previa a la instalación de los elementos de carpintería.
-los trasdosados interiores autoportantes dispondrán de una separación de 10mm de la hoja principal y no presentarán ninguna conexión con ella para evitar puentes térmicos y acústicos.
- los materiales que conforman esta unidad (adhesivos, tornillería, perfilería, bandas, pastas, etc.) tendrán el mismo comportamiento al fuego que el tabique que conforman, sin mermar sus prestaciones.
- Todos los trasdosados de cartón yeso duplicarán o reforzarán la subestructura de acero interior bajo  las ventanas, al estar instaladas estas a haces interiores sobre el trasdosado.</t>
  </si>
  <si>
    <t>004.004</t>
  </si>
  <si>
    <t>TR01B.TRASDOSADO AUTOPORTANTE PYL PLACAS  HIDRÓFUGAS  2X13H1+40LW C/400 MM</t>
  </si>
  <si>
    <t>Trasdosado autoportante de sistema de paneles de yeso laminado (PYL) en zonas señaladas en planos, formado por:
- estructura de acero galvanizado, de canales horizontales de 48 mm mm de ancho y montantes verticales (según UNE-EN 14195:2015), con una modulación de 400 mm de separación a ejes entre montantes; 
- panel semirrígido de lana de roca ROCKWOOL para particiones verticales interiores con una densidad nominal 70 kg/m3, de dimensiones 1350x400x40mm de espesor, resistencia térmica  (m2K)/W, conductividad térmica 0.036 W/(mK), Euroclase de reacción al fuego A1 (EN13501-1), estabilidad dimensional DS (70,90); Resistividad al flujo de aire AFr15 (&gt; 15 KPa·s/m2); absorción de agua a largo plazo WS y resistencia al paso del vapor de agua igual a 1. Alto contenido reciclado &gt; 60%, cubierto por DAP y certificado de bajas emisiones IAC Gold. Código de designación MW - EN13162-T3-DS(70,90)-MU1-WL(P)-WS-AFr15.
- dos placas hidrófugas de baja absorción (Tipo H1 según UNE-EN 520:2005+A1:2010) de 13 mm de espesor, terminado para acabado mínimo Nivel Q1 o Q2, listo para imprimar, revestir, pintar o decorar. La colocación de capas consecutivas, en ningún caso, tendrá las juntas coincidentes
Totalmente terminado para acabado mínimo Nivel Q1 o Q2, listo para imprimar, revestir, pintar o decorar; i/p.p. de tratamientos de juntas, esquinas y huecos, pasos de instalaciones, pastas, cintas, guardavivos, tornillería, p.p. de tableros y perfilería de refuerzo para cuelgue de carpinterías, cisternas y/o mobiliario, bandas de estanqueidad, montaje y desmontaje de andamios, limpieza y medios auxiliares. Conforme a UNE 102043:2013 y ATEDY.  Materiales con marcado CE y DdP (Declaración de prestaciones) según Reglamento (UE) 305/2011.
Medida la superficie ejecutada totalmente terminada, sin deducir huecos, en compensación de recercados de huecos.
NOTAS: 
- Previamente a la instalación de la tabiquería se replantearán los refuerzos necesarios (verticales y horizonatales) para huecos, mobiliario y demás equipamiento.
- Los refuerzos se repercutirán en el precio de esta unidad, y se realizarán con tableros completos fijados a montantes
- En aquellos tabiques y trasdosados de placas que delimiten zonas húmedas (baños, aseos y cocinas), la placa exterior en contacto con la zona húmeda será hidrófuga.
- todos los tabiques (de fábrica y de entramado autoportante) dispuestos en viviendas dispondrán de juntas elásticas superior e inferior de al menos 10mm de espesor con rigidez dinámica = 100 mn/m3
- todos los encuentros entre fábricas, tabiques, fachadas y estructura se ejecutarán según las recomendaciones del fabricante para asegurar los niveles de aislamiento térmico y acústico previstos en proyecto. 
- para la disposición de rodapiés y marcos de puertas sin tapajuntas enrasados por la cara exterior de los tabiques y trasdosados autoportantes, según detalles adjuntos, será ejecutado un esquinero en la placa exterior del elementos de forma previa a la instalación de los elementos de carpintería.
-los trasdosados interiores autoportantes dispondrán de una separación de 10mm de la hoja principal y no presentarán ninguna conexión con ella para evitar puentes térmicos y acústicos.
- los materiales que conforman esta unidad (adhesivos, tornillería, perfilería, bandas, pastas, etc.) tendrán el mismo comportamiento al fuego que el tabique que conforman, sin mermar sus prestaciones.
- Todos los trasdosados de cartón yeso duplicarán o reforzarán la subestructura de acero interior bajo  las ventanas, al estar instaladas estas a haces interiores sobre el trasdosado.</t>
  </si>
  <si>
    <t>004.005</t>
  </si>
  <si>
    <t>TR02B.TRASDOSADO AUTOPORTANTE PYL PLACAS  HIDRÓFUGAS  2X13H1+70LW C/400 MM</t>
  </si>
  <si>
    <t>Trasdosado autoportante de sistema de paneles de yeso laminado (PYL) en zonas señaladas en planos, formado por:
- estructura de acero galvanizado, de canales horizontales de 73 mm mm de ancho y montantes verticales (según UNE-EN 14195:2015), con una modulación de 400 mm de separación a ejes entre montantes; 
- panel semirrígido de lana de roca ROCKWOOL para particiones verticales interiores con una densidad nominal 70 kg/m3, de dimensiones 1350x400x70mm de espesor, resistencia térmica  (m2K)/W, conductividad térmica 0.036 W/(mK), Euroclase de reacción al fuego A1 (EN13501-1), estabilidad dimensional DS (70,90); Resistividad al flujo de aire AFr15 (&gt; 15 KPa·s/m2); absorción de agua a largo plazo WS y resistencia al paso del vapor de agua igual a 1. Alto contenido reciclado &gt; 60%, cubierto por DAP y certificado de bajas emisiones IAC Gold. Código de designación MW - EN13162-T3-DS(70,90)-MU1-WL(P)-WS-AFr15.
- dos placas hidrófugas de baja absorción (Tipo H1 según UNE-EN 520:2005+A1:2010) de 13 mm de espesor, terminado para acabado mínimo Nivel Q1 o Q2, listo para imprimar, revestir, pintar o decorar. La colocación de capas consecutivas, en ningún caso, tendrá las juntas coincidentes
Totalmente terminado para acabado mínimo Nivel Q1 o Q2, listo para imprimar, revestir, pintar o decorar; i/p.p. de tratamientos de juntas, esquinas y huecos, pasos de instalaciones, pastas, cintas, guardavivos, tornillería, p.p. de tableros y perfilería de refuerzo para cuelgue de carpinterías, cisternas y/o mobiliario, bandas de estanqueidad, montaje y desmontaje de andamios, limpieza y medios auxiliares. Conforme a UNE 102043:2013 y ATEDY.  Materiales con marcado CE y DdP (Declaración de prestaciones) según Reglamento (UE) 305/2011.
Medida la superficie ejecutada totalmente terminada, sin deducir huecos, en compensación de recercados de huecos.
NOTAS: 
- Previamente a la instalación de la tabiquería se replantearán los refuerzos necesarios (verticales y horizonatales) para huecos, mobiliario y demás equipamiento.
- Los refuerzos se repercutirán en el precio de esta unidad, y se realizarán con tableros completos fijados a montantes
- En aquellos tabiques y trasdosados de placas que delimiten zonas húmedas (baños, aseos y cocinas), la placa exterior en contacto con la zona húmeda será hidrófuga.
- todos los tabiques (de fábrica y de entramado autoportante) dispuestos en viviendas dispondrán de juntas elásticas superior e inferior de al menos 10mm de espesor con rigidez dinámica = 100 mn/m3
- todos los encuentros entre fábricas, tabiques, fachadas y estructura se ejecutarán según las recomendaciones del fabricante para asegurar los niveles de aislamiento térmico y acústico previstos en proyecto. 
- para la disposición de rodapiés y marcos de puertas sin tapajuntas enrasados por la cara exterior de los tabiques y trasdosados autoportantes, según detalles adjuntos, será ejecutado un esquinero en la placa exterior del elementos de forma previa a la instalación de los elementos de carpintería.
-los trasdosados interiores autoportantes dispondrán de una separación de 10mm de la hoja principal y no presentarán ninguna conexión con ella para evitar puentes térmicos y acústicos.
- los materiales que conforman esta unidad (adhesivos, tornillería, perfilería, bandas, pastas, etc.) tendrán el mismo comportamiento al fuego que el tabique que conforman, sin mermar sus prestaciones.
- Todos los trasdosados de cartón yeso duplicarán o reforzarán la subestructura de acero interior bajo  las ventanas, al estar instaladas estas a haces interiores sobre el trasdosado.</t>
  </si>
  <si>
    <t>004.006</t>
  </si>
  <si>
    <t>T03A.. TABIQUE PYL PLACA SIMPLE AISLAM. MW 15A+70LW+15A C/400 MM,</t>
  </si>
  <si>
    <t>Tabique de sistema de paneles de yeso laminado (PYL), formado por:
- estructura de acero galvanizado, de canales horizontales de 70 mm de ancho y montantes verticales (según UNE-EN 14195:2015), con una modulación de 400 mm de separación a ejes entre montantes, 
- aislamiento térmico-acústico en el interior del tabique formado por panel de lana mineral (MW).
- dos placas estándar (Tipo BA según UNE-EN 520:2005+A1:2010) de 15 mm de espesor cada una,  atornilladas, una a cada lado de la estructura portante. 
Incluso p.p de todo tipo de refuerzos según establezca la DF y manuales del sistema,  para refuerzo de tabiques o cuelgue de elementos, refuerzo de huecos y para formación de subestructura de puertas correderas embebidas en tabiques, replanteo, preparación,  arranque de tabiques, corte y colocación de placas y estructura portante, recercado y remates de huecos, doble perfilería en formación de huecos, elementos de rigidización transversales ancladas a cara inferior de forjado en zonas señaladas en planos para sujeción de carpinterías y refuerzo de mobiliario y aparatos sanitarios -según casos-, p.p. de tratamientos de juntas en esquinas y huecos y pasos de instalaciones, colocación de bandas elásticas en suelo y techo, nivelación y aplomado, ejecución de ángulos, pasos de instalaciones y remates, acabado de juntas, pasteado de superficies, mermas, roturas, tornillería especial, accesorios de fijación y limpieza, formación de juntas de dilatación al menos cada 11m, Totalmente terminado para acabado mínimo Nivel Q1 o Q2, listo para imprimar, revestir, pintar o decorar; colocación de guardavivos metálicos, tornillería y adhesivos,  y p.p. de limpieza final . Incluso traslados a obra y a todos los puntos de la obra, montaje y desmontaje de andamios, medios auxiliares y demás materiales necesarios para la correcta ejecución de esta unidad. 
Realizado todo ello según detalles gráficos de proyecto e indicaciones de la Dirección Facultativa, conforme a CTE DB-HE, CTE DB-HR, UNE 102043:2013 y ATEDY, con ejecución de detalles según manual del fabricante y según Gúia de soluciones constructivas con placas de yeso laminado y lana mineral para el cumplimiento del CTE. Compatible con particiones P4.2 según el Catálogo de Elementos Constructivos del CTE. Materiales con marcado CE y DdP (Declaración de Prestaciones) según Reglamento Europeo (UE) 305/2011. Medida la superficie ejecutada totalmente terminada, sin deducir huecos.
NOTAS: 
- Previamente a la instalación de la tabiquería se replantearán los refuerzos necesarios (verticales y horizontales) para huecos, mobiliario y demás equipamiento.
- Los refuerzos se repercutirán en el precio de esta unidad, y se realizarán con tableros completos fijados a montantes
- En aquellos tabiques y trasdosados de placas que delimiten zonas húmedas (baños, aseos y cocinas), la placa exterior en contacto con la zona húmeda será hidrófuga.
- todos los tabiques (de fábrica y de entramado autoportante) dispuestos en viviendas dispondrán de juntas elásticas superior e inferior de al menos 10mm de espesor con rigidez dinámica = 100 mn/m3
- todos los encuentros entre fábricas, tabiques, fachadas y estructura se ejecutarán según las recomendaciones del fabricante para asegurar los niveles de aislamiento térmico y acústico previstos en proyecto. - para la disposición de rodapiés y marcos de puertas sin tapajuntas enrasados por la cara exterior de los tabiques y trasdosados autoportantes, según detalles adjuntos, será ejecutado un esquinero en la placa exterior del elementos de forma previa a la instalación de los elementos de carpintería.
- la hoja principal de todos los cerramientos de fachada y medianería de viviendas dispondrán de al menos una capa de hermeticidad continua, sin perforaciones ni discontinuidades, constituida por un guarnecido de yeso de e=15mm unida a elementos de hormigón y carpinterías mediante láminas y cintas de hermeticidad. La capa de hermeticidad será ensayada a sobre-presión y presión negativa antes de la ejecución de los trasdosados y falsos techos interiores, para asegurar el cumplimiento de los valores n50 determinados por el cte. -los trasdosados interiores autoportantes dispondrán de una separación de 10mm de la hoja principal y no presentarán ninguna conexión con ella para evitar puentes térmicos y acústicos.
- los materiales que conforman esta unidad (adhesivos, tornillería, perfilería, bandas, pastas, etc.) tendrán el mismo comportamiento al fuego que el tabique que conforman, sin mermar sus prestaciones.</t>
  </si>
  <si>
    <t>004.007</t>
  </si>
  <si>
    <t>T03B.. TABIQUE PYL PLACA SIMPLE AISLAM. MW 15H1+70LW+15H1 C/400 MM,</t>
  </si>
  <si>
    <t>Tabique de sistema de paneles de yeso laminado (PYL), formado por:
- estructura de acero galvanizado, de canales horizontales de 70 mm de ancho y montantes verticales (según UNE-EN 14195:2015), con una modulación de 400 mm de separación a ejes entre montantes, 
- aislamiento térmico-acústico en el interior del tabique formado por panel de lana mineral (MW).
- dos placas hidrófugas de baja absorción (Tipo H1 según UNE-EN 520:2005+A1:2010) de 15 mm de espesor cada una,  atornilladas, una a cada lado de la estructura portante. 
Incluso p.p de todo tipo de refuerzos según establezca la DF y manuales del sistema,  para refuerzo de tabiques o cuelgue de elementos, refuerzo de huecos y para formación de subestructura de puertas correderas embebidas en tabiques, replanteo, preparación,  arranque de tabiques, corte y colocación de placas y estructura portante, recercado y remates de huecos, doble perfilería en formación de huecos, elementos de rigidización transversales ancladas a cara inferior de forjado en zonas señaladas en planos para sujeción de carpinterías y refuerzo de mobiliario y aparatos sanitarios -según casos-, p.p. de tratamientos de juntas en esquinas y huecos y pasos de instalaciones, colocación de bandas elásticas en suelo y techo, nivelación y aplomado, ejecución de ángulos, pasos de instalaciones y remates, acabado de juntas, pasteado de superficies, mermas, roturas, tornillería especial, accesorios de fijación y limpieza, formación de juntas de dilatación al menos cada 11m, Totalmente terminado para acabado mínimo Nivel Q1 o Q2, listo para imprimar, revestir, pintar o decorar; colocación de guardavivos metálicos, tornillería y adhesivos,  y p.p. de limpieza final . Incluso traslados a obra y a todos los puntos de la obra, montaje y desmontaje de andamios, medios auxiliares y demás materiales necesarios para la correcta ejecución de esta unidad. 
Realizado todo ello según detalles gráficos de proyecto e indicaciones de la Dirección Facultativa, conforme a CTE DB-HE, CTE DB-HR, UNE 102043:2013 y ATEDY, con ejecución de detalles según manual del fabricante y según Gúia de soluciones constructivas con placas de yeso laminado y lana mineral para el cumplimiento del CTE. Compatible con particiones P4.2 según el Catálogo de Elementos Constructivos del CTE. Materiales con marcado CE y DdP (Declaración de Prestaciones) según Reglamento Europeo (UE) 305/2011. Medida la superficie ejecutada totalmente terminada, sin deducir huecos.
NOTAS: 
- Previamente a la instalación de la tabiquería se replantearán los refuerzos necesarios (verticales y horizontales) para huecos, mobiliario y demás equipamiento.
- Los refuerzos se repercutirán en el precio de esta unidad, y se realizarán con tableros completos fijados a montantes
- En aquellos tabiques y trasdosados de placas que delimiten zonas húmedas (baños, aseos y cocinas), la placa exterior en contacto con la zona húmeda será hidrófuga.
- todos los tabiques (de fábrica y de entramado autoportante) dispuestos en viviendas dispondrán de juntas elásticas superior e inferior de al menos 10mm de espesor con rigidez dinámica = 100 mn/m3
- todos los encuentros entre fábricas, tabiques, fachadas y estructura se ejecutarán según las recomendaciones del fabricante para asegurar los niveles de aislamiento térmico y acústico previstos en proyecto. - para la disposición de rodapiés y marcos de puertas sin tapajuntas enrasados por la cara exterior de los tabiques y trasdosados autoportantes, según detalles adjuntos, será ejecutado un esquinero en la placa exterior del elementos de forma previa a la instalación de los elementos de carpintería.
- la hoja principal de todos los cerramientos de fachada y medianería de viviendas dispondrán de al menos una capa de hermeticidad continua, sin perforaciones ni discontinuidades, constituida por un guarnecido de yeso de e=15mm unida a elementos de hormigón y carpinterías mediante láminas y cintas de hermeticidad. La capa de hermeticidad será ensayada a sobre-presión y presión negativa antes de la ejecución de los trasdosados y falsos techos interiores, para asegurar el cumplimiento de los valores n50 determinados por el cte. -los trasdosados interiores autoportantes dispondrán de una separación de 10mm de la hoja principal y no presentarán ninguna conexión con ella para evitar puentes térmicos y acústicos.
- los materiales que conforman esta unidad (adhesivos, tornillería, perfilería, bandas, pastas, etc.) tendrán el mismo comportamiento al fuego que el tabique que conforman, sin mermar sus prestaciones.</t>
  </si>
  <si>
    <t>Total RFEF.05</t>
  </si>
  <si>
    <t>RFEF.06</t>
  </si>
  <si>
    <t>ACABADOS</t>
  </si>
  <si>
    <t>005.001</t>
  </si>
  <si>
    <t>SUELOS</t>
  </si>
  <si>
    <t>005.001.001</t>
  </si>
  <si>
    <t>S01. PAVIMENTO VINÍLICO MULTICAPA  TIPO NEROK 70 DE GERFLOR, DE 2MM</t>
  </si>
  <si>
    <t>Suministro e instalación de pavimento vinílico multicapa  tipo NEROK 70 de GERFLOR, de 2mm de espesor total, color  213 LEONE METAL, suministrado en rollos de 2.00m de ancho, constituido por:
- soporte compactado reforzado con un velo de fibra de vidrio
- superficie de desgaste homogénea de vinilo puro de más de 1 mm de espesor, con tratamiento PUR+ mat, que garantiza un fácil manteniminto sin necesidad de pulido durante tod la vida útil del producto. 
- capa de desgste 0.70mm
- Instalación encolada
y con las siguientes caractrísticas deportivas y técnicas:
- Asilamiento acústico al impacto 6dB según EN ISO 717-2
- Clasificación al fuego: Bfl-s1
- Resistencia al deslizamiento R10 según DIN 51 130 
- Propensión eléctrica estática &lt;2 según EN 1815
- Conductividd térmica 0.25W/(mK) según EN ISO 10456
- Tasa de emisión de compuestos orgánicos volátiles del producto es &lt;100µg/m³ (TVOC después de 28 días ISO 16000-6). 
Incluso capa de mortero autonivelante de 0.5 mm de espesor, Weber Niv Sol o equivalente, pasta autonivelante y pegado sobre la misma con resinas de poliuretano. Incluso p.p. de replanteo, nivelación, remates, revestimiento de tapas de arquetas y registros de equipamiento deportivo -remataados con perfil metálico de acero inoxidable AIS 316, sellados, ejecución y soldado de juntas, p.p. de perfiles de acero inoxidable AISI 316 modelo SCHIENE-E V4A de Schlüter o equivalente, para cambios de tipo de pavimento, limpieza mecánica final para primer uso y materiales y elementos para mantenimiento diario y a fondo, y demás elementos necesarios para su correcta ejecución. Totalmente instalado y nivelado. Todos los materiales para esta unidad contarán con el certificado CE correspondiente, y aquellos específicos para cada uno de ellos. Medida la superficie ejecutada totalmente terminada. Materiales con marcado CE y DdP (declaración de prestaciones) según Reglamento UE 305/2011. Medida la superficie ejecutada totalmente terminada.</t>
  </si>
  <si>
    <t>005.001.002</t>
  </si>
  <si>
    <t>m2.</t>
  </si>
  <si>
    <t>S02A. PAVIM. GRES PORCELÁNICO  CLASE 2 TOURMALET NEW BLACK L9 DE PORCELANOSA 60X60CM o similar</t>
  </si>
  <si>
    <t>Pavimento de gres porcelánico RECTIFICADO,  con grado de resbaladicidad Clase 2, de dimensiones 60x60cm, acabado ANTISLIP modelo TOURMALET NEW BLACK L9 de PORCELANOSA o similar,  tomadas con mortero de cemento cola mejorado (C2 TE) tipo Keraflex de Mapei o equivalente y rejuntada con mortero cementoso (CG 2 W AZ) Ultracolor Plus de Mapei o equivalente, gris. Incluso p.p de piezas con cantos romos, cortes de las piezas, formación de juntas de 2 mm de espesor, revestimiento de tapas de arquetas y limpieza de pavimentos, de perfil de acero inoxidable AISI 316, modelo SCHIENE-E V4A de Schlüter o equivalente para cambios de tipo de pavimento, y demás materiales y medios auxiliares necesarios para la correcta ejecución de esta unidad. Todos los elementos necesarios y empleados en esta unidad contarán con el Certificado de Idoneidad Técnica (CE) correspondiente, y aquéllos certificados específicos para cada uno de ellos.Medida la superficie ejecutada totalmente terminada.</t>
  </si>
  <si>
    <t>005.001.003</t>
  </si>
  <si>
    <t>S02B. PAVIM. GRES PORCELÁNICO  CLASE 3 TOURMALET NEW BLACK L9 DE PORCELANOSA 60X60CM o similar</t>
  </si>
  <si>
    <t>Pavimento de gres porcelánico RECTIFICADO,  con grado de resbaladicidad Clase 3, de dimensiones 60x60cm, acabado ANTISLIP modelo TOURMALET NEW BLACK L9 de PORCELANOSA o similar,  tomadas con mortero de cemento cola mejorado (C2 TE) tipo Keraflex de Mapei o equivalente y rejuntada con mortero cementoso (CG 2 W AZ) Ultracolor Plus de Mapei o equivalente, gris. Incluso p.p de piezas con cantos romos, cortes de las piezas, formación de juntas de 2 mm de espesor, revestimiento de tapas de arquetas y limpieza de pavimentos, de perfil de acero inoxidable AISI 316, modelo SCHIENE-E V4A de Schlüter o equivalente para cambios de tipo de pavimento, y demás materiales y medios auxiliares necesarios para la correcta ejecución de esta unidad. Todos los elementos necesarios y empleados en esta unidad contarán con el Certificado de Idoneidad Técnica (CE) correspondiente, y aquéllos certificados específicos para cada uno de ellos.Medida la superficie ejecutada totalmente terminada.</t>
  </si>
  <si>
    <t>005.001.004</t>
  </si>
  <si>
    <t>S02C. PAVIM. GRES PORCELÁNICO  CLASE 2 TOURMALET NEW BLACK L9 DE PORCELANOSA  60X60CM o similar</t>
  </si>
  <si>
    <t>005.001.005</t>
  </si>
  <si>
    <t>S02D. PAVIM. GRES PORCELÁNICO  CLASE 1 TOURMALET NEW BLACK L9 DE PORCELANOSA  60X60CM o similar</t>
  </si>
  <si>
    <t>Pavimento de gres porcelánico RECTIFICADO,  con grado de resbaladicidad Clase 1, de dimensiones 60x60cm, acabado ANTISLIP modelo TOURMALET NEW BLACK L9 de PORCELANOSA o similar,  tomadas con mortero de cemento cola mejorado (C2 TE) tipo Keraflex de Mapei o equivalente y rejuntada con mortero cementoso (CG 2 W AZ) Ultracolor Plus de Mapei o equivalente, gris. Incluso p.p de piezas con cantos romos, cortes de las piezas, formación de juntas de 2 mm de espesor, revestimiento de tapas de arquetas y limpieza de pavimentos, de perfil de acero inoxidable AISI 316, modelo SCHIENE-E V4A de Schlüter o equivalente para cambios de tipo de pavimento, y demás materiales y medios auxiliares necesarios para la correcta ejecución de esta unidad. Todos los elementos necesarios y empleados en esta unidad contarán con el Certificado de Idoneidad Técnica (CE) correspondiente, y aquéllos certificados específicos para cada uno de ellos.Medida la superficie ejecutada totalmente terminada.</t>
  </si>
  <si>
    <t>005.001.006</t>
  </si>
  <si>
    <t>S04. PAVIMENTO GERFLOR TARAFLEX EVOLUTION 4345 ECRU, E=7.5MM</t>
  </si>
  <si>
    <t>Suministro e instalación de pavimento deportivo, heterogéneo calandrado,  modelo TARAFLEX EVOLUTION de Gerflor, de 7.5mm de espesor, color 4345 ECRU, suministrado en rollos de 1.5m de ancho, constituido por:
- soporte de espuma CXP HD
- complejo de superficie D-MAX, reforzado con una rejilla de fibra de vidrio para una mayor estabilidad dimensional y una mejor resistencia a la indentación
- colores incrustados o de diseños impresos encapsulados por una capa de desgaste transparente
- Instalación encolada
y con las siguientes caractrísticas deportivas y técnicas:
- Absorción de impactos: &gt;35% según EN 14808
- Deformación vertical &lt; 3.5mmsegún EN 14809
- Resistencia al deslizamiento: entre 80 y 110 según EN 13036-4 
- Resistencia a la abrasión &lt;1000mg
- Asilamiento acústico 20dB
- Rebote del balón &gt;90%
- Clasificación al fuego: Cfl-s1
- Sin metales pesados ni componenetes CMR 1&amp;2
- Peso 4.7 kg/m2
- El producto contiene hasta un 81% de biocontenidos, minerales y reciclados, incluido un 24% de biocontenidos 
- Actividad antibacteriana contra E. coli, S. aureus y MRSA del 99% después de 24h00, según norma ISO 22196
- cumple al 100% con REACH. La tasa de emisión de compuestos orgánicos volátiles del producto es &lt;100µg/m³ (TVOC después de 28 días ISO 16000-6). 
- 100% reciclable.
Incluso capa de mortero autonivelante de 0.5 mm de espesor, Weber Niv Sol o equivalente, pasta autonivelante y pegado sobre la misma con resinas de poliuretano. Incluso p.p. de replanteo, nivelación, remates, revestimiento de tapas de arquetas y registros de equipamiento deportivo -remataados con perfil metálico de acero inoxidable AIS 316, sellados, ejecución y soldado de juntas, p.p. de perfiles de acero inoxidable AISI 316 modelo SCHIENE-E V4A de Schlüter o equivalente, para cambios de tipo de pavimento, limpieza mecánica final para primer uso y materiales y elementos para mantenimiento diario y a fondo, y demás elementos necesarios para su correcta ejecución. Totalmente instalado y nivelado. Todos los materiales para esta unidad contarán con el certificado CE correspondiente, y aquellos específicos para cada uno de ellos. Medida la superficie ejecutada totalmente terminada. Materiales con marcado CE y DdP (declaración de prestaciones) según Reglamento UE 305/2011. Medida la superficie ejecutada totalmente terminada.
Producto certificado por las federaciones FIVB, IHF, EHF, BWF, IFF, AVC, FIBA.
El fabricante del producto ifacilitará nforme completo de las pruebas EN14904
realizadas por un laboratorio de pruebas independiente y homologado, así como una
declaración de prestaciones para este producto.</t>
  </si>
  <si>
    <t>005.001.007</t>
  </si>
  <si>
    <t>S05. PAVIM. GRES PORCELÁNICO CLASE 2 BOTTEGA  CALIZA DE PORCELANOSA 120X120CM o similar</t>
  </si>
  <si>
    <t>Pavimento de gres porcelánico RECTIFICADO,  con grado de resbaladicidad Clase 2, de dimensiones 120x120, modelo BOTTEGA CALIZA de PORCELANOSA o similar,  tomadas con mortero de cemento cola mejorado (C2 TE) tipo Keraflex de Mapei o equivalente y rejuntada con mortero cementoso (CG 2 W AZ) Ultracolor Plus de Mapei o equivalente, gris. Incluso p.p de piezas con cantos romos, cortes de las piezas, formación de juntas de 2 mm de espesor, revestimiento de tapas de arquetas y limpieza de pavimentos, de perfil de acero inoxidable AISI 316, modelo SCHIENE-E V4A de Schlüter o equivalente para cambios de tipo de pavimento, y demás materiales y medios auxiliares necesarios para la correcta ejecución de esta unidad. Todos los elementos necesarios y empleados en esta unidad contarán con el Certificado de Idoneidad Técnica (CE) correspondiente, y aquéllos certificados específicos para cada uno de ellos.Medida la superficie ejecutada totalmente terminada.</t>
  </si>
  <si>
    <t>005.001.008</t>
  </si>
  <si>
    <t>S06. PAVIMENTO DEPORTIVO VINILICO GERFLOR TARALAY PREMIUM COMPACT, E=2MM</t>
  </si>
  <si>
    <t>Suministro e instalación de pavimento deportivo TARALAY PREMIUM COMPACT, de 2mm de espesor total, color  8837 INDIDANA SONGO suministrado en rollos de 2.00m de ancho, constituido por:
- soporte compacto calandrado, prensado y reforzado con una rejilla de fibra de vidrio
- superficie de desgaste homogénea de vinilo puro de más de 1 mm de espesor, con tratamiento Evercare resitente a los rayos UV
- Instalación encolada
y con las siguientes caractrísticas deportivas y técnicas:
- Asilamiento acústico al impacto 8dB según EN ISO 717-2
- Clasificación al fuego: Bfl-s1
- Resistencia al deslizamiento R10 según DIN 51 130 
- Propensión eléctrica estática &lt;2 según EN 1815
- Resistencia al desgaste &lt;2.0mm3 según EN 660.2
- Tasa de emisión de compuestos orgánicos volátiles del producto es &lt;10µg/m³ (TVOC después de 28 días ISO 16000-6). 
- fabricado con más del 50% de contenido reciclado ; el 100% de los cuales están totalmente controlados y cumplen con REACH.
- No contiene metales pesados ni formaldehídos
- 100% reciclable.
Incluso capa de mortero autonivelante de 0.5 mm de espesor, Weber Niv Sol o equivalente, pasta autonivelante y pegado sobre la misma con resinas de poliuretano. Incluso p.p. de replanteo, nivelación, remates, revestimiento de tapas de arquetas y registros de equipamiento deportivo -remataados con perfil metálico de acero inoxidable AIS 316, sellados, ejecución y soldado de juntas, p.p. de perfiles de acero inoxidable AISI 316 modelo SCHIENE-E V4A de Schlüter o equivalente, para cambios de tipo de pavimento, limpieza mecánica final para primer uso y materiales y elementos para mantenimiento diario y a fondo, y demás elementos necesarios para su correcta ejecución. Totalmente instalado y nivelado. Todos los materiales para esta unidad contarán con el certificado CE correspondiente, y aquellos específicos para cada uno de ellos. Medida la superficie ejecutada totalmente terminada. Materiales con marcado CE y DdP (declaración de prestaciones) según Reglamento UE 305/2011. Medida la superficie ejecutada totalmente terminada.</t>
  </si>
  <si>
    <t>005.001.009</t>
  </si>
  <si>
    <t>S08. PAVIMENTO DEPORTIVO LOSETAS CAUCHO POWERSTOCK 300 DE GERFLOR E=30MM</t>
  </si>
  <si>
    <t>Suministro e instalación completa de losetas de caucho de gran espesor TIPO POWERSTOCK 300 DE GERFOR color 0001 GREY, de dimensiones 50x50cm, 30mm de esopesor,  para interiores calandrado y vulcanizado a base de goma natural y sintética, cargas minerales, estabilizantes, vulcanizantes y pigmentos colorantes, de superficie lisa y antideslizante en color y una capa de 2,5 mm de espesor de vulcanizado de caucho, con las siguientes características técnicas:
- Clasificación al fuego Cfl,s1, según EN 13501-1
- Resistencia al deslizamiento: R9, según DIN 51130 y 104 ud según EN 13036-4 
- Estabilidad dimensional &lt;0,1 según NF EN ISO 23999
- Abrasión 1.5g según EN ISO 5470-1
- Absorción de impactos 49% según EN 14808
- Aislamiento acústico 24dB según EN ISO 717/2 
- Dureza shore A 60 según ISO 7619-1 
Incluso p.p. de preparación del soporte, adhesivo especial -en caso necesario según indicaciones de fabricante-,  replanteo, nibvelacion, corte y adaptación de las piezas, remates sellados, sellados, ejecución de juntas, p.p. de perfiles de acero inoxidable AISI 316 modelo SCHIENE-E V4A de Schlüter o equivalente, para cambios de tipo de pavimento, y formación de encuentros con paramentos verticales dejando holguras indicadas por el fabricante, remates superiores con paramentos verticales, ejecuciñon de encuentro con sumideros, revesimiento de tapas de arquetas y elementos registrables embebidos en pavimentos, y demás materiales y meidos auxiliares necesarios para su correcta ejecución. Totalmente instalado y nivelado. Realizado todo ello según memorias de acabado, detalles gráficos de proyecto e indicaciones de la Dirección Facultativa. Todos los materiales para esta unidad contarán con el certificado CE correspondiente, y aquellos específicos para cada uno de ellos. Medida la superficie ejecutada totalmente terminada.</t>
  </si>
  <si>
    <t>005.001.010</t>
  </si>
  <si>
    <t>S09. CÉSPED ARTIFICIAL DE ALTO RENDIMIENTO</t>
  </si>
  <si>
    <t>Suministro e instalación completa de césped artificial para uso deportivo en interior y exterior, modelo MULTI TURF de PAVIGYM, de 22mm de altura total, color verde, o a definir por la D.F., con alta resistencia a la abrasión, y numeriación y marcaje integrados, con las siguientes características técnicas:
HILO:
Tipo: Monofilamento texturizado
Composición: Polietileno 
DTEX: 5.500 Dtex (+/- 5%)
Peso: 1.478gr/m2 (+/- 10%)
PELO
Calibre: 3/16
Altura 11mm 
Puntadas: 400punt/m; 84.000punt/m2
REFUERZO:
Tipo: lana reforzada
Composición: Poliéster
Peso: 165gr/m2
ACABADO 
Poliuretano, aplicación rasqueta
Inslcuo p.p. de replanteo, material de fijación al soporte, soplapes laterales entre rollos (en caso necesario), con adhesivo especial propio del sistema, marcaje superficial, encuentros con pavimentos contiguos, corte y adaptación del revestimeinto a la superficie a cubir, y demás materiales y medios auxiliares necesarios para la correcta ejecución de esta unidad.  Totalmente instalado y nivelado. Todos los materiales para esta unidad contarán con el certificado CE correspondiente, y aquellos específicos para cada uno de ellos. Medida la superficie ejecutada totalmente terminada.</t>
  </si>
  <si>
    <t>005.001.011</t>
  </si>
  <si>
    <t>FRANJA DES SEÑALIZACIÓN TACTO VISUAL ACERO INOXIDABLE ATORNILLADA, MOD PROACCESS, CON ACANALADURA HOMOLOGADA</t>
  </si>
  <si>
    <t>Suministro y colocación de franjas de señalización tacto - visuales, con acanaladura homologada según D 13/2007, en cero inoxidablem atornilladas al pavimento, modleo PROACCES de Entorno Accesible. Incluso p.p. de replanteo, nivelación, corte y adaptación de las franjas a las zonas señaldas en planos, material de fijación, repasos, limpieza final, y demás materiales y medios auxiliares necesarios para la correcta ejecución d esta unidad. Medila la superficie ejecutada totalmente treminada.</t>
  </si>
  <si>
    <t>005.001.012</t>
  </si>
  <si>
    <t>ml.</t>
  </si>
  <si>
    <t>P. PERFIL SEPARADOR PAVIMENTOS</t>
  </si>
  <si>
    <t>Perfil separador de pavimentos realizado con piezas prefabricadas con fijación invisible mediante clavijas, tipo  Invisifix Evolution de Schutler, con acabado inox y cepillo o a definir por la D.F., de los anchos necesarios según encuentros de pavimentos. Incluso replanteo, corte y adaptación de las piezas, solapes, remates y material auxiliar de agarre. Todos los elementos necesarios y empleados en esta unidad contarán con el Certificado de Idoneidad Técnica (CE) correspondiente, y aquéllos certificados específicos para cada uno de ellos. Medida la longitud totalmente terminada.</t>
  </si>
  <si>
    <t>005.001.013</t>
  </si>
  <si>
    <t>PERFIL REMATE LATERAL BORDES LIBRES</t>
  </si>
  <si>
    <t>Perfil preformado en L o T, modelo modelo y acabado del perfil a definir por la D.F., de Schlüter Systems, Romus o equivalente,  para remate lateral de pavimentos y peldaños en bordes libres, realizado mediante perfiles de aliminio anodizado / lacado en colores a definir por la D.O.. Incluso corte de las piezas, sellados, remates y material auxiliar de agarre. Todos los elementos necesarios y empleados en esta unidad contarán con el Certificado de Idoneidad Técnica (CE) correspondiente, y aquéllos certificados específicos para cada uno de ellos. Medida la longitud totalmente  terminada.</t>
  </si>
  <si>
    <t>005.001.014</t>
  </si>
  <si>
    <t>m</t>
  </si>
  <si>
    <t>R01. RODAPIÉ  CHAPA ALUMINIO PLEGADA</t>
  </si>
  <si>
    <t>Rodapié formado por chapa de aluminio plegada,  de 1mm de espesor y altura 10cm, , color anodizado natural y/o lacada en colores a definir por la D.F.,  fijado a paramento mediante adhesivo especial. Incluso corte y adaptación de las piezas, solapes, remates, sellados y material auxiliar de agarre y fijación. Ejecutado según detalles de proyecto e indicaciones de la D.O. Todos los materiales para esta unidad contarán con el certificado CE correspondiente, y aquellos específicos para cada uno de ellos. Medida la longitud totalmente rematada.</t>
  </si>
  <si>
    <t>005.001.015</t>
  </si>
  <si>
    <t>R02A. RODAPIÉ GRES,  H=10-15CM  MOD. TOURMALET NEW BLACK DE PORCELANOSA o similar</t>
  </si>
  <si>
    <t>Rodapié de gres porcelánico rectificado, modelo TOURMALET NEW BLACK de PORCELANOSA o similar, similar a pavimento, y altura 10-15cm y largos según suelo de la zona, colocadas  con cemento cola  sin junta, rejuntado Colostuck o el especificado por el fabricante. Incluyendo p.p. de p.p. de replanteo, nivelación,  recortes y cajeados necesarios para alojamiento de elementos que deban ir encastrados,  i/pp de recortes, mermas, roturas y limpieza.. Todos los elementos necesarios y empleados en esta unidad contarán con el Certificado de Idoneidad Técnica (CE) correspondiente, y aquellos certificados específicos para cada uno de ellos. Medida la longitud ejecutada totalmente terminada.
Tanto el cemento cola como el material  de rejuntado serán compatibles con la pieza instalada, el soporte y la exposición de la misma.</t>
  </si>
  <si>
    <t>005.001.016</t>
  </si>
  <si>
    <t>R02B. RODAPIÉ GRES,  H=10-15CM  MOD.  BOTTEGA  CALIZA DE PORCELANOSA o similar</t>
  </si>
  <si>
    <t>Rodapié de gres porcelánico rectificado, modelo BOTTEGA CALIZA de PORCELANOSA o similar, similar a pavimento, y altura 10-15cm y largos según suelo de la zona, colocadas  con cemento cola  sin junta, rejuntado Colostuck o el especificado por el fabricante. Incluyendo p.p. de p.p. de replanteo, nivelación,  recortes y cajeados necesarios para alojamiento de elementos que deban ir encastrados,  i/pp de recortes, mermas, roturas y limpieza.. Todos los elementos necesarios y empleados en esta unidad contarán con el Certificado de Idoneidad Técnica (CE) correspondiente, y aquellos certificados específicos para cada uno de ellos. Medida la longitud ejecutada totalmente terminada.
Tanto el cemento cola como el material  de rejuntado serán compatibles con la pieza instalada, el soporte y la exposición de la misma.</t>
  </si>
  <si>
    <t>005.001.017</t>
  </si>
  <si>
    <t>PINTURA ACRÍLICA B.DISOLV. EN SÍMBOLOS</t>
  </si>
  <si>
    <t>Pintura acrílica en base disolvente color a definir por la D.O. , en rotulación de símbolos de minusválidos, señaladas en planos, con materiales adecuados al acabado del soporte, incluyendo barrido, plantillas, aplicación de imprimador, premarcaje, pintado en tres capas, y llimpieza final. Medido la unidad ejecutada totalmente terminada.</t>
  </si>
  <si>
    <t>005.004.010</t>
  </si>
  <si>
    <t>RECRECIDO PISOS MORTERO 1:6, E MED= 10CM C/PENDIENTE 4%</t>
  </si>
  <si>
    <t>Recrecido y nivelado de suelos realizado con mortero de cemento y arena 1:6, con un espesor medio de 10cm, para nivelación y regularización del suelo, con formación de pendientes hacia sumideros o canaletas, y rebaje para colocación de elementos que deban quedar embebidos en pavimentos, dejando la superficie lista para que, junto con el pavimento de acabado, alcanzar las cotas señaladas en planos, incluso ejecución de maestras. Todos los materiales para esta unidad contarán con el certificado CE correspondiente, y aquellos específicos para cada uno de ellos. Medida la superficie ejecutada totalmente rematada.</t>
  </si>
  <si>
    <t>005.001.019</t>
  </si>
  <si>
    <t>RECRECIDO PISOS MORTERO 1:6, 5 CM</t>
  </si>
  <si>
    <t>Recrecido y nivelado de suelos realizado con mortero de cemento y arena 1:6, con un espesor medio de 5 cm, para nivelación y regularización del suelo, con formación de pendientes hacia sumideros o canaletas, y rebaje para colocación de elementos que deban quedar embebidos en pavimentos, dejando la superficie lista para que, junto con el pavimento de acabado, alcanzar las cotas señaladas en planos, incluso ejecución de maestras. Todos los materiales para esta unidad contarán con el certificado CE correspondiente, y aquellos específicos para cada uno de ellos. Medida la superficie ejecutada totalmente rematada.</t>
  </si>
  <si>
    <t>005.001.020</t>
  </si>
  <si>
    <t>MORTERO CEMENTOSO AUTONIVELANTE</t>
  </si>
  <si>
    <t>Recrecido y nivelado de suelos realizado con mortero de cemento  autonivelante a base de resina epoxi, de 2mm de espesor y con altas resistencias mecánicas, incluyendo:
- Limpieza previa del soporte
 - Aplicación de imprimación en base látex como puente de ahderencia
- Aplicación del mortero autonivelante con bomba y llana
- Sellado superficial  mediante sellante epoxi propio del sistema
Incluso p.p de replanteo de pendientes, nivelación, ejecución de maestras, junta perimetral de recrecido con paramentos de poliestireno expandido de 2 cm de espesor, y cajeados necesarios para alojamiento de rejillas, canaletas y sumideros y demás elementos embebidos en pavimento. tratamiento especial de encuentros con otros pavimentos, tratamiento de juntas y demás materiales y medios auxiliares necesarios para la correcta ejecución de est aunidad. Colores a definir por la D.F. Realizado según detalles gráficos de proyecto e indicaciones d la D.F. Todos los elementos necesarios y empleados en esta unidad contarán con el Certificado de Idoneidad Técnica (CE) correspondiente, y aquéllos certificados específicos para cada uno de ellos. Medida la superficie ejecutada totalmente terminada.</t>
  </si>
  <si>
    <t>005.001.021</t>
  </si>
  <si>
    <t>TAPAS Y AROS</t>
  </si>
  <si>
    <t>Suministro y montaje completo de tapas y aros necesarios sobre pavimento deportivo para adaptación de anclajes de equipamiento depotivo, y demás anclajes embebidos en pavimento , incluso replanteo, ejecución de pases en solera / forajado / bases, colocación de tinteros de anclaje, fijación y sellado de los mismos  colocación de embellecedores y demás elementos necesarios para la correcta ejecución de esta unidad. Todo ello realizado según indicaciones de la Dirección de Obra. Todos los materiales para esta unidad contarán con el certificado CE correspondiente y aquellos específicos para cada uno de ellos. Medida la unidad ejecutada totalmente terminada.</t>
  </si>
  <si>
    <t>005.001.022</t>
  </si>
  <si>
    <t>ENREJADO TIPO TRÁMEX GALVANIZADO HUELLAS /RELLANOS</t>
  </si>
  <si>
    <t>Enrejado tipo trámex de acero galvanizado 30x30/30x2 mm, montados sobre bastidor formado por perfiles de acero galvanizado, fijado a vigas zancas y estructura principal de escalera, (estructura de acero y zancas no incluidas en el presente precio) mediante anclajes de acero galvanizado. Incluso replanteo, nivelación, aplomado, recortes, formación de esquinas y remates, anclajes, y medios auxiliares de elevación y montaje. Ejecutado todo ello según detalles de proyecto e indicaciones de la D.O. Medida la superficie ejecutada totalmente rematada.</t>
  </si>
  <si>
    <t>005.001.023</t>
  </si>
  <si>
    <t>REVESTIMIENTO PELDAÑOS CON CHAPA IMPRESA</t>
  </si>
  <si>
    <t>Suministro e instalación de pavimento metálico a base de chapa impresa de acero inoxidable AISI 316, de 3mm de espesor, con relieve para un grado de resbaladicidad Clase 3, especialmente adaptado a zonas húmedas- Instalado sobre soporte liso, plano, sin fisuras y seco, con humedad no superior al 3% (soporte no incluido en el presente precio) mediante adhesivo especial de Sika o equivalente, p.p. de corte y adaptación de la chapa a las superficies a cubrir, incluyendo cortes curvos, eliminación de rebabas y aristas cortantes, ejecución de registros con el mismo material para elementos encastrados en suelo, ejecución de encuentros con paramentos, piezas especiales prefabricadas para sumideros puntuales en zonas señaladas en planos, sellados, p.p. de replanteo, nivelación, ejecución de encuentros, y demás materiales y medios auxiliares necesarios para su correcta ejecución. Totalmente instalado y nivelado. Todos los materiales para esta unidad contarán con el certificado CE correspondiente, y aquellos específicos para cada uno de ellos. Medida la superficie ejecutada totalmente terminada.</t>
  </si>
  <si>
    <t>Total 005.001</t>
  </si>
  <si>
    <t>005.002</t>
  </si>
  <si>
    <t>PARAMENTOS VERTICALES</t>
  </si>
  <si>
    <t>005.002.001</t>
  </si>
  <si>
    <t>GUARNECIDO ENLUCIDO YESO PAREDES</t>
  </si>
  <si>
    <t>Guarnecido maestreado y enlucido con yeso blanco en paramentos verticales interiores de 15 mm. de espesor, con maestras cada 1,50 m. incluso formación de rincones, guarniciones de huecos, remates con pavimento, p.p. de guardavivos metálicos, remates de jambas, dinteles y ancho de tabiques, partes superiores de tabiques que no lleguen a techo, montaje y desmontaje de andamios y demás materiales y medios auxiliares necesarios para la correcta ejecución de esta unidad. Todos los materiales para esta unidad contarán con el certificado CE correspondiente, y aquellos específicos para cada uno de ellos.  Medida la superficie ejecutada totalmente rematada, sin coqueras ni variaciones de planeidad superiores a 3 mm, medida con regla de 1 m .</t>
  </si>
  <si>
    <t>005.002.002</t>
  </si>
  <si>
    <t>ENFOSCADO MORTERO  HIDRÓFUGO PAREDES  E=15MM</t>
  </si>
  <si>
    <t>Enfoscado maestreado y fratasado de paramentos verticales exteriores e interiores, de 15 mm de espesor y 15mm en interiores, con mortero 1:6 de cemento y arena,  con aditivo hidrófugo, sobre cualquier superficie. Incluso colocación de malla de fibra de vidrio en zonas de cambio de material, con un solape mínimo de 20 cm, enfoscado de jambas, dinteles, huecos y ancho de tabiques, partes altas de tabiques que no lleguen a techo, refuerzos en esquinas con guardavivos metálicos, remates y formación de mochetas y cargaderos. Incluso montaje y desmontaje de andamios. Limpieza y humedecido del paramento, maestras en rincones y guarniciones de hueco. Todos los materiales para esta unidad contarán con el certificado CE correspondiente, y aquellos específicos para cada uno de ellos. Medida la superficie ejecutada totalmente rematada, con acabado totalmente pulido para posterior enlucido y/o pintura en la que no habrá ninguna variación de planeidad superior a 3 mm. medido con regla de 1 m.</t>
  </si>
  <si>
    <t>005.002.003</t>
  </si>
  <si>
    <t>P01. VINILO MATE/ TRANSLÚCIDO EN VIDRIOS</t>
  </si>
  <si>
    <t>Revestimiento continuo mural vinílico  tipo Scotchal Electrocut de 3M o equivalente, 100% PVC mate o translúcido en zonas señaladas en planos de carpintería y/o indicaciones de la Dirección Facultativa, con comportamiento electrostático antiestático &lt;2.5 kv, resistencia la fuego M1,  color a definir por la Dirección Facultativa, colocado con cola multicelulósica disuelta en agua sobre acristalamiento de muro cortina. Incluso p.p de recortes y solapes,  montaje y desmontaje de andamios, y demás elementos que se consideren necesarios para su correcta ejecución. Realizado todo ello según detalles gráficos de proyecto e indicaciones de la Dirección de Obra y  conforme a la NTE-RPT.  Medida la superficie ejecutada totalmente rematada.</t>
  </si>
  <si>
    <t>005.002.004</t>
  </si>
  <si>
    <t>m²</t>
  </si>
  <si>
    <t>P02. ALICATADO BOTTEGA WHITE DE PORCELANOSA DE 60x60CM o similar</t>
  </si>
  <si>
    <t>Revestimiento interior con piezas de gran formato de gres porcelánico RECTIFICADO, acabado mate o natural, de 600x600x10 mm, BOTTEGA WHITE DE PORCELANOSA o similar, capacidad de absorción de agua E&lt;0,5%, grupo BIa, según UNE-EN 14411. SOPORTE: paramento de placas de yeso laminado y/o cerámicas previamente enfoscadas, vertical, de más de 3 m de altura. COLOCACIÓN: en capa fina y mediante doble encolado con adhesivo cementoso mejorado, C2 TE, según UNE-EN 12004, con deslizamiento reducido y tiempo abierto ampliado. REJUNTADO: con mortero de juntas cementoso mejorado, con absorción de agua reducida y resistencia elevada a la abrasión tipo CG 2 W A, color blanco, en juntas de 3 mm de espesor. Incluso crucetas de PVC. Incluso p.p. de preparación de la superficie soporte, replanteo de los niveles, de la disposición de piezas y de las juntas, corte y cajeado de las piezas, preparación y aplicación del material de colocación, formación de juntas de movimiento, colocación de las piezas, rejuntado, alicatado de cantos superiores de tabiques que no lleguen a techo y en zonas indicadas por la D.F.,humedecido de los piezas, piezas romas o ingletes, esquinas ingletadas. Incluso p.p. de revestimiento de jambas, dinteles, mochetas, p.p. de cantoneras o junquillos de aluminio o acero inoxidable, rectangulares o cuadrados, a definir por la D.O, en esquinas, cortes, mermas y roturas, cajeados para alojamiento de accesorios y elementos que deban ir encastrados, montaje y desmontaje de andamios, acabado , limpieza final, traaslados a obra y en obra, y demás materiales y medios auxilaires necesarios para la correcta ejecución de esta unidad. Realizado todo ello según detalles grñáficos de proyecto e indicaciones de la D.F. Todos los materiales para esta unidad contarán con el certificado CE correspondiente, y aquellos específicos para cada uno de ellos. Medida la superficie ejecutada, a cinta corrida, totalmente terminada
No se ha incrementado la medición por roturas y recortes, ya que en la descomposición se ha considerado un 5% más de piezas.</t>
  </si>
  <si>
    <t>005.002.005</t>
  </si>
  <si>
    <t>P03. REV VERTICAL C/ PLACAS HERACKLIHT RETIRADAS</t>
  </si>
  <si>
    <t>Revestimiento de paramentos realizado mediante placas de techo tipo HERCKLITH previamente retiradas, incluyendo:
-  la revisión de las piezas acopiadas, desestimando aquellas con deterioro superficial, golpes, trozos desprendidos, y grietas y fisuras, comprobando el estado adecuado de los cantos, cajeados en los mismos, y superficies vistas, con retirada de las mismas hasta punto de carga de sobrantes para traslado a vertedero
- limpieza superficial de todas las suerficies, empleando soplantes o arenado suave, según indicaciones del fabricante y de la D.F.
- Replanteo de superficies a cubrir, isegún despieces a definir por la D.F.
- Material de fijación mediante mediante cola de contacto y fijaciones mecánicas con la cabeza oculta 
Incluso p.p. de replanteo de las superficies a cubrir, nivelación del paramento,  cortes, mecanizado de placas, remates, perfiles de remate para ocultción de3 cantos en zonas vistas y demás zonas a definir por la D.F., según despiees, material de fijación, cajeados para alojamiento de elementos que deban ir encastrados en el paramento, cortes y adaptación a carpintería, montaje y desmontaje de andamios, medios de elevación y montaje, traslados a obra y en obra, y demás materiales y medios auxiliares necesarios para la correcta ejecución d esta unidad. Completamente terminado e instalado, conforme a CTE DB-HR.
No se incluye pintura de acabado</t>
  </si>
  <si>
    <t>005.002.006</t>
  </si>
  <si>
    <t>P03B REV VERTICAL C/ PLACAS HERACKLIHT RETIRADAS C/ SUBESTRUCTURA ADICIONAL TRASD. PARAMENTO</t>
  </si>
  <si>
    <t>Revestimiento de paramentos realizado mediante placas de techo tipo HERCKLITH previamente retiradas montadas con estructrura adicional  trasdosando paramntos, e incluyendo:
-  la revisión de las piezas acopiadas, desestimando aquellas con deterioro superficial, golpes, trozos desprendidos, y grietas y fisuras, comprobando el estado adecuado de los cantos, cajeados en los mismos, y superficies vistas, con retirada de las mismas hasta punto de carga de sobrantes para traslado a vertedero
- limpieza superficial de todas las suerficies, empleando soplantes o arenado suave, según indicaciones del fabricante y de la D.F.
- Replanteo de superficies a cubrir, según despieces a definir por la D.F.
- Suministro y colocación de estructura de acero galvanizado propia del sistema de trasdosado, todo ello colocado con subestructur auxiliar  a modo de cajón, para avance del revestimiento de 57cm sobre paramento,  y formada por:
- 3 tubulares perpendiculares al paramento, de sección  60.60.2 , de 55 cm de longitud y separados verticalmente  1.40m y cada 1.50 en horizontal
- 3 largueros horizontales de sección 60.60.2  arriostrando en punta los perfiles primarios
- rigidizadores verticales de sección 60.60.2 colocados cada 1.5m
- larguero horizontal de sección 60.60.2 a modo de dintel continuo en línea de ventanas
- soporte de tod la superficie mediante placa de yeso laminado estándar de 15mm de espesor 
- Material de fijación mediante mediante cola de contacto y fijaciones mecánicas con la cabeza oculta 
Incluso p.p. de replanteo de las superficies a cubrir, nivelación del paramento,  cortes, mecanizado de placas, remates, perfiles de remate para ocultción de3 cantos en zonas vistas y demás zonas a definir por la D.F., según despiees, material de fijación, cajeados para alojamiento de elementos que deban ir encastrados en el paramento, cortes y adaptación a carpintería, montaje y desmontaje de andamios, medios de elevación y montaje, traslados a obra y en obra, y demás materiales y medios auxiliares necesarios para la correcta ejecución d esta unidad. Completamente terminado e instalado, conforme a CTE DB-HR.
No se incluye pintura de acabado</t>
  </si>
  <si>
    <t>005.002.007</t>
  </si>
  <si>
    <t>P04. TABLERO HPL, 8MM COMPACT LAMINATES COLORED CORE DE EGGER, COLOR GRIS SOMBRA U9631 ST9</t>
  </si>
  <si>
    <t>Revestimiento de paramentos verticales realizado mediante HPL de núcleo coloreado, tipo COMPACT LAMINATES COLOURED CORE de EGGER , color GRIS SOMBRA U9631 ST9, de 8mm de espesor, con geometrías irregulares y curvas, montado sobre bastidores con armadura interior de refuerzo y estructura interna en madera laminada de alta calidad, con un 50% de troquelado en los paneles, -diseño, abertura, geometría y disposición del troquelado a definir por la D.F. 
Reacción al fuego Cs2, d0,con despieces según diseño.. Fijado a paramentos mediante subestructura auxiliar enrastrelada. Incluso p.p. de elementos de fijación con la cabeza lacada en el mismo color que el tablero,  corte y adaptación de los paneles, ejecución de cajeados para alojamiento de elementos encastrados, subestructura auxiliar,  repaso de encuentros, p.p. de soportes, elementos estabilizadores, perfiles de remate, montaje y desmontaje de andamios, y demás materiales y medios auxiliares necesarios para la correcta ejecución de esta unidad. Realizado por casa especializada totalmente instalada y rematada, según detalles gráficos de proyecto e indicaciones de la D.F. Todos los materiales para esta unidad contarán con el certificado CE correspondiente, y aquellos específicos para cada uno de ellos. Medida la superficie ejecutada totalmente terminada.
NOTAS: se repercute en el precio, la geometría de paramentos indicada en planos.</t>
  </si>
  <si>
    <t>005.002.008</t>
  </si>
  <si>
    <t>P05. PINTURA PLÁSTICA INTERIOR</t>
  </si>
  <si>
    <t>Revestimiento de paramentos verticales interiores realizado con pintura plástica a base de resinas en emulsión acuosa y pigmentos de alta calidad, en colores y acabado MATE O SATINADO, colores y acabado a definir por la D.O, tipo Valón de Valentine o equivalente, previa imprimación de látex, con lijado previo de pequeñas adherencias e imperfecciones, aplicación de una mano de fondo con pintura muy diluida para tapar poros, emplastecido de faltas y repaso con nueva mano de fondo y dos manos de acabado liso. Incluso p.p. de aditivo antimoho, pintado de jambas, mochetas y dinteles. Todos los materiales para esta unidad contarán con el certificado CE correspondiente, y aquellos específicos para cada uno de ellos. Medida la superficie ejecutada totalmente rematada. Incluso  montaje  y desmontaje de andamios.</t>
  </si>
  <si>
    <t>005.002.009</t>
  </si>
  <si>
    <t>P06. ESPEJO.ENRASADO C/ PARAMENTO Y CANTOS PULIDOS</t>
  </si>
  <si>
    <t>Suministro y colocación de luna espejo Cristañola Plata o equivalente de 5 mm de espesor, colocado enrasado con el paramento, mediante capa fina y mediante doble encolado con adhesivo cementoso mejorado, C2 TE, según UNE-EN 12004, con deslizamiento reducido y tiempo abierto ampliado,  con las siguientes capas: Pintura de acabado azul, pintura anticorrosiva, cobre protector, plata reflectante y luna de 5 mm. Incluso p.p. de pulido de cantos y grapas alemanas de sujección, replanteo, nivelación, colocación de calzos, ejecución de cajeados para elmentos que deban ir encastrados en paramentos, medios de elevación y montaje, sellado con silicona estructural incolora -en caso necesario-, montaje y desmpontaje dea andamios, limpieza final, y demás matariales y medios auxiliares necesarios para la correcta ejecucñon de esta unidad.  Todos los materiales para esta unidad contarán con el certificado CE correspondiente, y aquellos específicos para cada uno de ellos. Medida la superficie ejecutada totalmente rematada.</t>
  </si>
  <si>
    <t>005.002.010</t>
  </si>
  <si>
    <t>P07. TABLERO HPL, 8MM, COMPACT LAMINATES COLORED CORE DE EGGER, COLOR GRIS CACHEMIRA U7021 ST9</t>
  </si>
  <si>
    <t>Revestimiento de paramentos verticales realizado mediante tablero laminado compacto HPL de núcleo coloreado de 8 mm de espesor, tipo COMPACT LAMINATES COLORED CORE de EGGER, color GRIS CACHEMIRA U7021 ST9, con reacción al fuego Cs2, d0,con despieces según diseño. Fijado a paramentos mediante subestructura auxiliar enrastrelada. Incluso p.p. de elementos de fijación con la cabeza lacada en el mismo color que el tablero,  corte y adaptación de los paneles, ejecución de cajeados para alojamiento de elementos encastrados,  repaso de encuentros, p.p. de soportes, elementos estabilizadores, perfiles de remate, montaje y desmontaje de andamios, y demás materiales y medios auxiliares necesarios para la correcta ejecución de esta unidad. Realizado por casa especializada totalmente instalada y rematada, según detalles gráficos de proyecto e indicaciones de la D.F. Todos los materiales para esta unidad contarán con el certificado CE correspondiente, y aquellos específicos para cada uno de ellos. Medida la superficie ejecutada totalmente terminada.</t>
  </si>
  <si>
    <t>005.002.011</t>
  </si>
  <si>
    <t>P08.REVESTIMIENTO VINÍLICO TEXTIL TONGA DE  VESCOM</t>
  </si>
  <si>
    <t>Revestimiento de paramentos verticales realizado con:realizado con revestimiento vinílico textil , serie TONGA de VESCOM, color 1082.01,  de textura longitudinal gruesa,  formado por capa vinílica estampada con tintas al agua sobre soporte de algodón, con un peso mínimo de 800g/m2 y una clasificación al fuego Bs2, d0 según EN 13501, tomado directamente con adhesivo especial al paramento, suministrado en rollos de 1.32m de ancho, incluyendo p.p. de replanteo, doble enclolado, lámina y pared, con adhesivos vinílicos o colas metil-celulosa de alta calidad, corte y adaptación del rollo al paramento, recortes, mermas, montaje y desmontaje de andamios, p.p. de perfil angular de PVC dimensiones y modelo a definir por la D.F., para protección de esquinas expuestas, y demás materiales y medios auxiliares necesarios para la correcta ejecución de esta unidad.
 Realizado todo ello según detalles de proyecto e indicaciones de la D.F.  Todos los elementos necesarios y empleados en esta unidad contarán con el Certificado de Idoneidad Técnica (CE) correspondiente, y aquéllos certificados específicos para cada uno de ellos. Medida la superficie ejecutada totalmente terminada.</t>
  </si>
  <si>
    <t>005.002.012</t>
  </si>
  <si>
    <t>P09. TABLERO HPL, 8MM COMPACT LAMINATES COLORED CORE DE EGGER, COLOR GRIS SOMBRA U9631 ST9</t>
  </si>
  <si>
    <t>Revestimiento de paramentos verticales realizado mediante tablero laminado compacto HPL de núcleo coloreado de 8 mm de espesor, tipo COMPACT LAMINATES COLORED CORE de EGGER, color GRIS SOMBRA U9631 ST9, con reacción al fuego Cs2, d0,con despieces según diseño.. Fijado a paramentos mediante subestructura auxiliar enrastrelada. Incluso p.p. de elementos de fijación con la cabeza lacada en el mismo color que el tablero,  corte y adaptación de los paneles, ejecución de cajeados para alojamiento de elementos encastrados,  repaso de encuentros, p.p. de soportes, elementos estabilizadores, perfiles de remate, montaje y desmontaje de andamios, y demás materiales y medios auxiliares necesarios para la correcta ejecución de esta unidad. Realizado por casa especializada totalmente instalada y rematada, según detalles gráficos de proyecto e indicaciones de la D.F. Todos los materiales para esta unidad contarán con el certificado CE correspondiente, y aquellos específicos para cada uno de ellos. Medida la superficie ejecutada totalmente terminada.</t>
  </si>
  <si>
    <t>005.002.013</t>
  </si>
  <si>
    <t>PINTURA ACABADO EN ELEMENTOS METÁLICOS</t>
  </si>
  <si>
    <t>Acabado final de elementos metálicos vistos, realizado mediante:
- Aplicación de una mano de imprimación anticorrosiva, resistente a diluyentes, tipo  AO IMPRIMACIÓN UNIVERSAL, o la KI IMPRIMACIÓN ICOPROA 2 COMP de PROA o equivalente,
- Aplicación de dos manos de esmalte  de alta calidad tipo SK-100 ESMALTE ACRÍLICO de Proa o equivalentea base de resinas acrílicas  para elementos expuestos a ambiente marino
- Acabado final  mediante dos mano de ESMALTE POLIURETANO de 2 COMPONENTES,
Colores a definir por la D.F. El soporte a pintar debe estar siempre muy limpio de polvo, humedad, suciedad y sobre todo de grasas o aceites. En elementos ya pintados es conveniente asegurarse de una buena eliminación de las pinturas existentes, quepuedan dar origen a posteriores problemas de adherencia entre capas. Incluso p.p. montaje y desmontaje de andamios, repasos de encuentros con otros elementos, y demás materiales y medios auxiliares necesarios para la correcta ejecución de esta unidad. Medida la superficie ejecutada totalmente terminada.</t>
  </si>
  <si>
    <t>005.002.014</t>
  </si>
  <si>
    <t>SUMINISTRO Y MONTAJE DE SISTEMA DE PANELADO Y MOBILIARIO, VESTUARIOS JUGADORES  1 Y 4</t>
  </si>
  <si>
    <t>Suministro y montaje completo de panelados y mobiliario en VESTUARIOS JUGADORES  1 y 4, fabricados a medida, en laminado de alta presión tipo HPL sólido, de 10mm de espesor,  según despieces señalados en planos de detalle 6.8, incluyendo:
- revestimiento de paramentos en las zonas señaladas con tablero HPL de núcleo coloreado de 10mm de espesor, con o sin cajeados para alojamiento de iluminación led, según esquemas,
- paramentos de fondos con retroiluminación LED fde emisión continua, 
- 32  terminales de suspensión en acero inoxidable AISI 304
- Superficie de asiento  en tablero HPL Compact de 10 mm de espesor y núcleo macizo, con postformado de radio suave, sustentada sobre una estructura compacta de resina fenólica de máxima estabilidad. Módulos con compartimento de almacenamiento adicional con apertura integrada en la parte posterior del banco. 
- módulo superior de almacenamiento  con sistema de apertura basculante, diseñados para la integración d pantallas led anulares de perfil oculto
Materiales y equipamiento euroclase D-s2, d0.. 
Incluso p.p. de elementos de fijación con la cabeza lacada en el mismo color que el tablero,  corte y adaptación de los paneles, ejecución de cajeados para alojamiento de elementos encastrados,  repaso de encuentros,revestimientos de pikares y paramentos,  elementos estabilizadores, perfiles de remate, montaje y desmontaje de andamios,  traslados a obra y en obra, y demás materiales y medios auxiliares necesarios para la correcta ejecución de esta unidad. Realizado por casa especializada totalmente instalada y rematada, según detalles gráficos de proyecto e indicaciones de la D.F. Todos los materiales para esta unidad contarán con el certificado CE correspondiente, y aquellos específicos para cada uno de ellos. Medida la unidad ejecutada totalmente terminada,.</t>
  </si>
  <si>
    <t>005.002.015</t>
  </si>
  <si>
    <t>SUMINISTRO Y MONTAJE DE SISTEMA DE PANELADO Y MOBILIARIO, VESTUARIOS JUGADORES  2 Y 3</t>
  </si>
  <si>
    <t>Suministro y montaje completo de panelados y mobiliario en VESTUARIOS JUGADORES  2 y 3, fabricados a medida, en laminado de alta presión tipo HPL sólido, de 10mm de espesor,  según despieces señalados en planos de detalle 6.8, incluyendo:
- revestimiento de paramentos en las zonas señaladas con tablero HPL de núcleo coloreado de 10mm de espesor, con o sin cajeados para alojamiento de iluminación led, según esquemas,
- paramentos de fondos con retroiluminación LED fde emisión continua, 
- 32  terminales de suspensión en acero inoxidable AISI 304
- Superficie de asiento  en tablero HPL Compact de 10 mm de espesor y núcleo macizo, con postformado de radio suave, sustentada sobre una estructura compacta de resina fenólica de máxima estabilidad. Módulos con compartimento de almacenamiento adicional con apertura integrada en la parte posterior del banco. 
- módulo superior de almacenamiento  con sistema de apertura basculante, diseñados para la integración d pantallas led anulares de perfil oculto
Materiales y equipamiento euroclase D-s2, d0.. 
Incluso p.p. de elementos de fijación con la cabeza lacada en el mismo color que el tablero,  corte y adaptación de los paneles, ejecución de cajeados para alojamiento de elementos encastrados,  repaso de encuentros,revestimientos de pikares y paramentos,  elementos estabilizadores, perfiles de remate, montaje y desmontaje de andamios,  traslados a obra y en obra, y demás materiales y medios auxiliares necesarios para la correcta ejecución de esta unidad. Realizado por casa especializada totalmente instalada y rematada, según detalles gráficos de proyecto e indicaciones de la D.F. Todos los materiales para esta unidad contarán con el certificado CE correspondiente, y aquellos específicos para cada uno de ellos. Medida la unidad ejecutada totalmente terminada,.</t>
  </si>
  <si>
    <t>005.002.016</t>
  </si>
  <si>
    <t>SUMINISTRO Y MONTAJE DE MÓDULO Y MOBILIARIO, VESTUARIOS SELECCIÓN TIPO 1</t>
  </si>
  <si>
    <t>Suministro y montaje completo de módulo y mobiliario para 17  puestos en VESTUARIOS de SELECCIÓN TIPO 1, fabricados a medida, en laminado de alta presión tipo HPL sólido de núcleo coloreado , de 10mm de espesor,  según despieces señalados en planos de detalle 6.6, incluyendo:
- módulo taquilla  y asiento fabricado en estructura monolítica 
- colgadores por módulo de acero inoxidable AISI 304
- módulo superior de almacenamiento  con sistema de apertura basculante, diseñados para la integración d pantallas led anulares de perfil oculto
- Superficie de asiento  en tablero HPL Compact de 10 mm de espesor y núcleo macizo coloreado, con postformado de radio suave, sustentada sobre una estructura compacta de resina fenólica de máxima estabilidad. Módulos con compartimento de almacenamiento adicional con apertura integrada en la parte posterior del banco. 
- Cojines ergonómicos en ecopiel técnica
- Tecnología de iluminación led indirecta
Materiales y equipamiento euroclase D-s2, d0.. 
Dimensiones 800 x 2500 x 900mm, incluyendo banco (ancho x alto x profundidad)
Incluso p.p. de  paneles esquineros y laterales en HPL de 10mm de espesor con perfilería integrada oculta de aluminio- HPL de las mismas características que el resto del módulo-,  elementos de fijación con la cabeza lacada en el mismo color que el tablero,  corte y adaptación de los paneles, ejecución de cajeados para alojamiento de elementos encastrados,  repaso de encuentros,revestimientos de pilares y paramentos, remate lineales,  elementos estabilizadores, perfiles de remate, montaje y desmontaje de andamios,  traslados a obra y en obra, y demás materiales y medios auxiliares necesarios para la correcta ejecución de esta unidad. Realizado por casa especializada totalmente instalada y rematada, según documentación gráfica de proyecto e indicaciones de la D.F. Todos los materiales para esta unidad contarán con el certificado CE correspondiente, y aquellos específicos para cada uno de ellos. Medida la unidad ejecutada totalmente terminada,.</t>
  </si>
  <si>
    <t>005.002.017</t>
  </si>
  <si>
    <t>SUMINISTRO Y MONTAJE DE MÓDULO Y MOBILIARIO, VESTUARIOS SELECCIÓN TIPO 2</t>
  </si>
  <si>
    <t>Suministro y montaje completo de módulo y mobiliario para 17  puestos en VESTUARIOS de SELECCIÓN TIPO 2, fabricados a medida, en laminado de alta presión tipo HPL sólido de núcleo coloreado , de 10mm de espesor,  según despieces señalados en planos de detalle 6.7, incluyendo:
- módulo taquilla  y asiento fabricado en estructura monolítica 
- colgadores por módulo de acero inoxidable AISI 304
- módulo superior de almacenamiento  con sistema de apertura basculante, diseñados para la integración d pantallas led anulares de perfil oculto
- Superficie de asiento  en tablero HPL Compact de 10 mm de espesor y núcleo macizo coloreado, con postformado de radio suave, sustentada sobre una estructura compacta de resina fenólica de máxima estabilidad. Módulos con compartimento de almacenamiento adicional con apertura integrada en la parte posterior del banco. 
- Cojines ergonómicos en ecopiel técnica
- Tecnología de iluminación led indirecta
Materiales y equipamiento euroclase D-s2, d0.. 
Dimensiones 800 x 2500 x 900mm, incluyendo banco (ancho x alto x profundidad)
Incluso p.p. de  paneles esquineros y laterales en HPL de 10mm de espesor con perfilería integrada oculta de aluminio- HPL de las mismas características que el resto del módulo-,  elementos de fijación con la cabeza lacada en el mismo color que el tablero,  corte y adaptación de los paneles, ejecución de cajeados para alojamiento de elementos encastrados,  repaso de encuentros,revestimientos de pilares y paramentos, remate lineales,  elementos estabilizadores, perfiles de remate, montaje y desmontaje de andamios,  traslados a obra y en obra, y demás materiales y medios auxiliares necesarios para la correcta ejecución de esta unidad. Realizado por casa especializada totalmente instalada y rematada, según documentación gráfica de proyecto e indicaciones de la D.F. Todos los materiales para esta unidad contarán con el certificado CE correspondiente, y aquellos específicos para cada uno de ellos. Medida la unidad ejecutada totalmente terminada,.</t>
  </si>
  <si>
    <t>Total 005.002</t>
  </si>
  <si>
    <t>005.003</t>
  </si>
  <si>
    <t>TECHOS</t>
  </si>
  <si>
    <t>005.003.001</t>
  </si>
  <si>
    <t>FT01. FALSO TECHO  YESO LAMINADO LISO H1, 13 MM</t>
  </si>
  <si>
    <t>Falso techo continuo de placas de yeso laminado (PYL) formado por una placa de yeso laminado hidrófuga de baja absorción (Tipo H1 según UNE-EN 520:2005+A1:2010) de 13 mm de espesor, atornillada una estructura de perfiles de chapa de acero galvanizado (según UNE-EN 14195:2015) a base de maestras primarias en C de 60x27 mm, separadas entre ejes entre 500-1200 mm, y suspendidas del forjado o elemento portante mediante cuelgues colocados entre 700-1200 mm, y maestras secundarias fijadas perpendicularmente a las primarias y a distinto nivel mediante piezas de caballete modulados a ejes entre 400-500 mm. Incluso p.p. de replanteo auxiliar, accesorios de fijación, nivelación y repaso de juntas con cinta y pasta, montaje y desmontaje de andamios, p.p. de placas cortadas para ejecución de registros de instalaciones, de trampillas practicables con marco metálico y en bisel para registro del falso techo y demás materiales y medios auxiliares necesarios para la correcta ejecución de esta unidad. Todo ello realizado según detalles de proyecto e indicaciones de la D.O. Previa a la colocación del falso techo se realizará el replanteo del mismo para ubicación definitiva por la D.O.,  de luminarias, altavoces, detectores y demás elementos de instalaciones que deban ir en techo. Todos los elementos necesarios y empleados en esta unidad contarán con el Certificado de Idoneidad Técnica (CE) correspondiente, y aquéllos certificados específicos para cada uno de ellos, conforme a UNE 102043:2013 y ATEDY. Materiales con marcado CE y DdP (Declaración de prestaciones) según Reglamento (UE) 305/2011. Medida la superficie ejecutada totalmente terminada</t>
  </si>
  <si>
    <t>005.003.002</t>
  </si>
  <si>
    <t>FT02. FALSO TECHO YESO LAMINADO LISO,BA 13 MM</t>
  </si>
  <si>
    <t>Falso  techo continuo de placas de yeso laminado (PYL) formado una placa de yeso laminado estándar (Tipo A según UNE-EN 520:2005+A1:2010) de 13 mm de espesor atornillada a una estructura de perfiles de chapa de acero galvanizado (según UNE-EN 14195:2015) a base de maestras primarias en C de 60x27 mm, separadas entre ejes entre 500-1200 mm, y suspendidas del forjado o elemento portante mediante cuelgues colocados entre 700-1200 mm, y maestras secundarias fijadas perpendicularmente a las primarias y a distinto nivel mediante piezas de caballete modulados a ejes entre 400-500 mm.  Incluso p.p. de accesorios de fijación, nivelación y repaso de juntas con cinta y pasta, montaje y desmontaje de andamios, p.p. de placas cortadas para ejecución de registros de instalaciones, de trampillas practicables con marco metálico y en bisel para registro del falso techo y demás materiales y medios auxiliares necesarios para la correcta ejecución de esta unidad. Previa a la colocación del falso techo se realizará el replanteo del mismo para ubicación definitiva por la D.O.,  de luminarias, altavoces, detectores y demás elementos de instalaciones que deban ir en techo. Todos los elementos necesarios y empleados en esta unidad contarán con el Certificado de Idoneidad Técnica (CE) correspondiente, y aquéllos certificados específicos para cada uno de ellos, conforme a UNE 102043:2013 y ATEDY. Materiales con marcado CE y DdP (Declaración de prestaciones) según Reglamento (UE) 305/2011. Medida la superficie ejecutada totalmente terminada.</t>
  </si>
  <si>
    <t>005.003.003</t>
  </si>
  <si>
    <t>FT03. FALSO TECHO REGIST. BANDEJA METÁLICA PERFORADA ACÚSTICA A=300 MM PERFIL OCULTO</t>
  </si>
  <si>
    <t>Falso techo registrable de bandejas de bandeja metálica microperforada con velo acústico negro adherido en el dorso de la bandeja, tipo BETA HOOK-ON SINGULAR de HUNTER&amp;DOUGLAS, de 300 mm de ancho de bandeja y largos variables a definir por la D.F, según despieces, con acabado lacado en color a gris antracita RAL 7016 (se incluyen todos los colores de la carta RAL independientemente de metrajes mínimos de suministro),instaladas sobre perfilería oculta tipo clip, suspendida del forjado o elemento portante mediante varillas roscadas y piezas de cuelgue para su nivelación, propias del sistema. Incluso formación de faja perimetral de cartón yeso WA/N hasta 100 cm de ancho, formada por placas de alma de yeso entre dos cartones especiales, hidrófugo o normal, según zonas, de 15 mm de espesor, con borde de unión afinado, cuadrado o redondo, fijado mediante subestructura metálica y perfiles omega de acero galvanizado, y fajas en encuentro con paramentos verticales. Incluso p.p. de pintado con pintura para interiores, colores a definir por la Dirección de Obra, en tabicas y fajas, p.p. de elementos de suspensión y remate, perfiles primarios y secundarios, recortes, piezas especiales cajeados para alojamiento de luminarias, altavoces, elementos de climatización, registros, montaje y desmontaje de andamios, medios de elevación para montaje en zonas a gran altura, y demás materiales necesarios para instalar el falso techo según las indicaciones del fabricante y la normativa vigente. Previa a la colocacióin del falso techo se realizará el replanteo del mismo para ubicación definitiva por la D.O.,  de luminarias, altavoces, detectores y demás elementos de instalaciones que deban ir en techo. Bandejas, accesorios de fijación y perfilería con marcado CE y DdP (Declaración de prestaciones) según Reglamento (UE) 305/2011. Medida la superficie ejecutada totalmente terminada.</t>
  </si>
  <si>
    <t>005.003.004</t>
  </si>
  <si>
    <t>FT04. FALSO TECHO PARA EXTERIORES LAMAS METÁLICAS 30BXD</t>
  </si>
  <si>
    <t>Falso techo continuo formado por lamas de aluminio, con junta abierta entre lamas de 20mm, montada en paneles  ensamblables mediante pinzas de unióncon velo acústico termoadherido,  tipo  LUXALON 30BXD EXT de HUNTER&amp;DOUGLAS, fabricados  a partir de bandas de aluminio de 0,5mm de espesor, prelacados al horno de aleación EN AW-3005 o equivalentes -según EN 1396-,  colores a defiir por la D.F.,con las siguientes características:
- Dimensiones del panel: 30x64mm
- No perforado
- Con tapas terminales
- Contenido de material reciclado 86% (aluminio)o
fabricado con aluminio reciclado (86%)  con acabado liso lacado en colores a definir por la D.F., (se incluyen todos los colores de la carta RAL independientemente de metrajes mínimos de suministro), instaladas con perfiles intermedios lacados, diseñados para clipar en las entrecalles, con sistema de suspensión mediante perfiles alineados y varillas de descuelgue desde forjado superior y piezas de cuelgue para su nivelación. Incluso p.p. de replanteo, nivelación,  elementos de suspensión y remate, perfiles primarios y secundarios, recortes, piezas especiales, remates perimetrales en bordes y en encuentros de fachada y demás revestimientos verticales, cajeados para alojamiento de luminarias, altavoces, elementos de climatización, registros, montaje y desmontaje de andamios, medios de elevación para montaje en zonas a gran altura, y demás materiales necesarios para instalar el falso techo según las indicaciones del fabricante y la normativa vigente. Previa a la colocacióin del falso techo se realizará el replanteo del mismo para ubicación definitiva por la D.O.,  de luminarias, altavoces, detectores y demás elementos de instalaciones que deban ir en techo. Lamas, accesorios de fijación y perfilería con marcado CE y DdP (Declaración de prestaciones) según Reglamento (UE) 305/2011. Medida la superificie ejecutada totamlmente terminada.</t>
  </si>
  <si>
    <t>005.003.005</t>
  </si>
  <si>
    <t>T05-T06. PINTURA PLÁSTICA TECHOS INT, T01, CS2,D0</t>
  </si>
  <si>
    <t>Revestimiento de paramentos horizontales interiores realizado con pintura plástica a base de resinas en emulsión acuosa y pigmentos de alta calidad,  MATE o SATINADA, colores a definir por la D.F., tipo Dulux Diamond Matt o equivalente,  reacción al fuego Cs2,d0, previa imprimación de látex, con lijado previo de pequeñas adherencias e imperfecciones, aplicación de una mano de fondo con pintura muy diluida para tapar poros, emplastecido de faltas y repaso con nueva mano de fondo y dos manos de acabado liso. Incluso p.p. de aditivo antimoho, remates y pintado de dinteles, cantos de forjados, vigas y huecos, Incluso recercados de huecos, pintado de instalaciones  existentes (cajas, registros, canalizaciones, -de cualquier tipo de instalación-, etc). . Todos los materiales para esta unidad contarán con el certificado CE correspondiente, y aquellos específicos para cada uno de ellos. Medida la superficie ejecutada totalmente terminada. Incluso  montaje  y desmontaje de andamios.
NOTAS:
Se repercute en el precio el pintado de instalaciones vistas, en todo su desarrollo, sobre la superficie en proyección del techo, en caso necesario</t>
  </si>
  <si>
    <t>005.003.006</t>
  </si>
  <si>
    <t>T07. RECOLOCACIÓN FT MODULAR TIPO HERAKLITH, A GRAN ALTURA, PREV. RETIRADO</t>
  </si>
  <si>
    <t>Recolocación de falso techo modular, previamente retirado y acopiado, tipo Heraclith . Incluso p.p. de montaje y desmontaje de andamios, medios de elevación y mntaje a GRAN ALTURA,  accesorios y subestructura auxiliar - en caso necesario-, corte y adaptación de las placas o sustitución de las rotas o deterioradas por otras nuevas de idénticas características a las existentes. Incluso p.p. de remates, recolocacaión de rejillas y accesorios de techo, limpieza final, medios de elevación y montaje a todos los puntos de trabajo, y demás materiales y medios auxiliares necesarios para la correcta ejecucuión de esta unidad. Realizdo todo ello según detalles gráficos de proyecto e indicaciones de la Dirección de Obra. Todos los elementos necesarios y empleados en esta unidad contarán con el Certificado de Idoneidad Técnica (CE) correspondiente, y aquéllos certificados específicos para cada uno de ellos. Medida la superficie ejecutada totalmente terminada.
Se considera repercutido en el precio un 10% de reposición de perfilería y placas NUEVAS. de características similares a las recolocadas.</t>
  </si>
  <si>
    <t>005.003.007</t>
  </si>
  <si>
    <t>T07. . PINTURA PLÁSTICA TECHOS INT A GRAN ALTURA</t>
  </si>
  <si>
    <t>Revestimiento de paramentos horizontales interiores A GRAN ALTURA, realizado con pintura plástica a base de resinas en emulsión acuosa y pigmentos de alta calidad,  MATE o SATINADA, colores a definir por la D.F., tipo Dulux Diamond Matt o equivalente,  reacción al fuego Cs2,d0, previa imprimación de látex, con lijado previo de pequeñas adherencias e imperfecciones, aplicación de una mano de fondo con pintura muy diluida para tapar poros, emplastecido de faltas y repaso con nueva mano de fondo y dos manos de acabado liso. Incluso p.p. de aditivo antimoho, remates y pintado de dinteles, cantos de forjados, vigas y huecos, Incluso recercados de huecos, pintado de instalaciones  existentes (cajas, registros, canalizaciones, -de cualquier tipo de instalación-, etc),  Incluso p.p. montaje y desmontaje de andamios, medios de elevación a todos los puntos de trabajo, aplicación y tratamiento especial sobre instalaciones vistas,  repasos de encuentros con otros elementos, medios de elevación de personal a las cotas neesarias para ejecución de los trabajos, elementos auxiliares para aplicación de material de acabado, y demás materiales y medios auxiliares necesarios para la correcta ejecución de esta unidad. Medida la superficie ejecutada totalmente terminada.
. Todos los materiales para esta unidad contarán con el certificado CE correspondiente, y aquellos específicos para cada uno de ellos. Medida la superficie ejecutada totalmente terminada. Incluso  montaje  y desmontaje de andamios.
NOTAS:
Se repercute en el precio el pintado de instalaciones vistas, en todo su desarrollo, sobre la superficie en proyección del techo, en caso necesario</t>
  </si>
  <si>
    <t>005.003.008</t>
  </si>
  <si>
    <t>TABICA CARTÓN-YESO BA, PINTADA H&lt;1.00</t>
  </si>
  <si>
    <t>Tabica vertical de alturas variables (desarrollo superior a 1.00m) formada por placas de yeso laminado (PYL) formado una placa de yeso laminado estándar (Tipo A según UNE-EN 520:2005+A1:2010) de 13 mm de espesor, atornillada a una estructura de perfiles de chapa de acero galvanizado (según UNE-EN 14195:2015) a base de maestras primarias en C de 60x27 mm,  anclado  mediante subestructura metálica y perfiles omega de acero galvanizado, i/replanteo, nivelación, emplastecido, remates y sellado de juntas con cinta y pasta. Posterior aplicación de pintura plástica a base de resinas en emulsión acuosa y pigmentos de alta calidad, color a definir por la D.F.,  previa imprimación de látex, con lijado previo de pequeñas adherencias e imperfecciones, aplicación de una mano de fondo con pintura muy diluida para tapar poros, emplastecido de faltas y repaso con nueva mano de fondo y dos manos de acabado liso. Incluso p.p. de aditivo antimoho y montaje y desmontaje de andamios. Todos los elementos necesarios y empleados en esta unidad contarán con el Certificado de Idoneidad Técnica (CE) correspondiente, y aquéllos certificados específicos para cada uno de ellos, conforme a UNE 102043:2013 y ATEDY. Materiales con marcado CE y DdP (Declaración de prestaciones) según Reglamento (UE) 305/2011. Medida la longitud ejecutada totalmente terminada.</t>
  </si>
  <si>
    <t>005.003.009</t>
  </si>
  <si>
    <t>TABICA CARTÓN-YESO BA, PINTADA H&gt;1.00</t>
  </si>
  <si>
    <t>Tabica vertical de alturas variables (desarrollo superior a 1.00m) formada por placas de yeso laminado (PYL) formado una placa de yeso laminado estándar (Tipo A según UNE-EN 520:2005+A1:2010) de 13 mm de espesor, atornillada a una estructura de perfiles de chapa de acero galvanizado (según UNE-EN 14195:2015) a base de maestras primarias en C de 60x27 mm,  anclado  mediante subestructura metálica y perfiles omega de acero galvanizado, i/replanteo, nivelación, emplastecido, remates y sellado de juntas con cinta y pasta. Posterior aplicación de pintura plástica a base de resinas en emulsión acuosa y pigmentos de alta calidad, color a definir por la D.F.,  previa imprimación de látex, con lijado previo de pequeñas adherencias e imperfecciones, aplicación de una mano de fondo con pintura muy diluida para tapar poros, emplastecido de faltas y repaso con nueva mano de fondo y dos manos de acabado liso. Incluso p.p. de aditivo antimoho y montaje y desmontaje de andamios. Todos los elementos necesarios y empleados en esta unidad contarán con el Certificado de Idoneidad Técnica (CE) correspondiente, y aquéllos certificados específicos para cada uno de ellos, conforme a UNE 102043:2013 y ATEDY. Materiales con marcado CE y DdP (Declaración de prestaciones) según Reglamento (UE) 305/2011. Medida la longitud ejecutada totalmente terminada</t>
  </si>
  <si>
    <t>005.003.010</t>
  </si>
  <si>
    <t>TABICA CARTÓN-YESO H1, PINTADA H&lt;1.00</t>
  </si>
  <si>
    <t>Tabica vertical de alturas variables (desarrollo superior a 1.00m) formada formada por placas de yeso laminado (PYL) formado por una placa de yeso laminado hidrófuga de baja absorción (Tipo H1 según UNE-EN 520:2005+A1:2010) de 13 mm de espesor, atornillada a una estructura de perfiles de chapa de acero galvanizado (según UNE-EN 14195:2015) a base de maestras primarias en C de 60x27 mm,  anclado  mediante subestructura metálica y perfiles omega de acero galvanizado, i/replanteo, nivelación, emplastecido, remates y sellado de juntas con cinta y pasta. Posterior aplicación de pintura plástica a base de resinas en emulsión acuosa y pigmentos de alta calidad, color a definir por la D.F.,  previa imprimación de látex, con lijado previo de pequeñas adherencias e imperfecciones, aplicación de una mano de fondo con pintura muy diluida para tapar poros, emplastecido de faltas y repaso con nueva mano de fondo y dos manos de acabado liso. Incluso p.p. de aditivo antimoho y montaje y desmontaje de andamios. Todos los elementos necesarios y empleados en esta unidad contarán con el Certificado de Idoneidad Técnica (CE) correspondiente, y aquéllos certificados específicos para cada uno de ellos, conforme a UNE 102043:2013 y ATEDY. Materiales con marcado CE y DdP (Declaración de prestaciones) según Reglamento (UE) 305/2011. Medida la longitud ejecutada totalmente terminada.</t>
  </si>
  <si>
    <t>005.003.011</t>
  </si>
  <si>
    <t>FOSEADO YESO LAMINADO BA, PINTADO, C/ PERFIL ALUMINIO</t>
  </si>
  <si>
    <t>Formación de foseado perimetral de anchos y alturas variables, comprendidos entre 15 y 75 cm de ancho, y desarrollos inferiores a 1m (se incluyen dobles foseados para ocultación de ,estores, iluminación indirecta, etc.), formado por por placas de yeso laminado (PYL) formado una placa de yeso laminado estándar (Tipo A según UNE-EN 520:2005+A1:2010) de 13 mm de espesor  con borde de unión afinado, cuadrado o redondo, anclado mediante subestructura metálica y perfiles omega de acero galvanizado, incluso baquetón vertical de 5 cm de altura yÇ/o perfil de remate a definir por la D.F., en formación de remate de falso techo, y/o prolongación de faja para alojamiento de iluminación indirecta en zonas señaladas en planos, replanteo, nivelación, emplastecido, remates y sellado de juntas con cinta y pasta, colocación de placas de 15mm en las zonas señaladas en planos, repasos y remates. Posterior aplicación de pintura plástica a base de resinas en emulsión acuosa y pigmentos de alta calidad, color a definir por la D.F.,  previa imprimación de látex, con lijado previo de pequeñas adherencias e imperfecciones, aplicación de una mano de fondo con pintura muy diluida para tapar poros, emplastecido de faltas y repaso con nueva mano de fondo y dos manos de acabado liso. Incluso p.p. de aditivo antimoho y montaje y desmontaje de andamios, y demás materiales y medios auxiliares necesarios para la correcta ejecución de esta unidad. Todos los materiales para esta unidad contarán con el certificado CE correspondiente, y aquellos específicos para cada uno de ellos. Medida la longitud ejecutada totalmente terminada.</t>
  </si>
  <si>
    <t>005.003.012</t>
  </si>
  <si>
    <t>FOSEADO YESO LAMINADO H1, PINTADO, C/ PERFIL ALUMINIO</t>
  </si>
  <si>
    <t>Formación de foseado perimetral de anchos y alturas variables, comprendidos entre 15 y 75 cm de ancho, y desarrollos inferiores a 1m (se incluyen dobles foseados para ocultación de ,estores, iluminación indirecta, etc.), formado por por placas de yeso laminado (PYL) formado por una placa de yeso laminado hidrófuga de baja absorción (Tipo H1 según UNE-EN 520:2005+A1:2010) de 13 mm de espesor, con borde de unión afinado, cuadrado o redondo, anclado mediante subestructura metálica y perfiles omega de acero galvanizado, incluso baquetón vertical de 5 cm de altura yÇ/o perfil de remate a definir por la D.F., en formación de remate de falso techo, y/o prolongación de faja para alojamiento de iluminación indirecta en zonas señaladas en planos, replanteo, nivelación, emplastecido, remates y sellado de juntas con cinta y pasta, colocación de placas de 15mm en las zonas señaladas en planos, repasos y remates. Posterior aplicación de pintura plástica a base de resinas en emulsión acuosa y pigmentos de alta calidad, color a definir por la D.F.,  previa imprimación de látex, con lijado previo de pequeñas adherencias e imperfecciones, aplicación de una mano de fondo con pintura muy diluida para tapar poros, emplastecido de faltas y repaso con nueva mano de fondo y dos manos de acabado liso. Incluso p.p. de aditivo antimoho y montaje y desmontaje de andamios, y demás materiales y medios auxiliares necesarios para la correcta ejecución de esta unidad. Todos los materiales para esta unidad contarán con el certificado CE correspondiente, y aquellos específicos para cada uno de ellos. Medida la longitud ejecutada totalmente terminada.</t>
  </si>
  <si>
    <t>005.003.013</t>
  </si>
  <si>
    <t>u</t>
  </si>
  <si>
    <t>VINILO IMPRESO ADHESIVO  ALTA RESISITENCIA LOGO RFEF</t>
  </si>
  <si>
    <t>Vinilo impreso de alta adherncia, con logotipo impreso de la REFF  en colores a definir, para una superifice aproximada de 2.25m2  y colocado en techo. Incluso p.p. de replanteo, colocación, eliminación de burbujas, montaje y desmontaje de andamios, y demás materiales y medios auxilaires necesarios apra la correcta ejecución de esta unidad. Incluso p.p. de limpieza previa de la zona a colocar , y limpieza final. Medida la unidad colocada totalmente terminada..</t>
  </si>
  <si>
    <t>005.003.014</t>
  </si>
  <si>
    <t>BAFFLE ECOBAFFLES WAVES de ECOCERO</t>
  </si>
  <si>
    <t>Suministro y montaje de paneles acústicos  tipo ECOBAFLES DE ECOCERO, de dimensiones 2340x390mm y 12 mm de espesor, caras cubiertas con velo blanco liso o color mate y cantos laterales cubiertos por un marco de acero galvanizado con recubrimiento en polvo blanco o Color-all con clip multifuncional (2F). Suspendido del forjado o elemento portante mediante juego de suspensión tipo ANCLAJE C 12mm, paa cargas de hasta 15kg con las disposiciones indicadas en planos (separación, desniveles, etc.) . Reacción al fuego B,s1 d0 conforme a UNE-EN 13501-1. Totalmente acabado; i/p.p. de elementos de remate, accesorios de fijación y medios auxiliares, p.p. montaje y desmontaje de andamios, medios de elevación a todos los puntos de trabajo, y demás materiales y medios auxilaires necesarios par la correcta ejecución de esta unidad.   Materiales con marcado CE y DdP (Declaración de prestaciones) según Reglamento (UE) 305/2011. Medida la superficie ejecutada totalm,ente terminada.</t>
  </si>
  <si>
    <t>Total 005.003</t>
  </si>
  <si>
    <t>005.004</t>
  </si>
  <si>
    <t>POZAS FRÍAS</t>
  </si>
  <si>
    <t>005.004.002</t>
  </si>
  <si>
    <t>FÁBRICA LP 25X12X8 MEDIO PIE</t>
  </si>
  <si>
    <t>Fábrica de ladrillo perforado / semimacizo, de dimensiones 25x11,5x8 cm, colocado a medio pie, y tomado con mortero de cemento  M-7.5, con aditivo hidrófugo, para formación de cerramiento portaten en fachadas ventiladas, cerramientos, compartimentaciones interiores y demás zonas señaladas en planos. Incluso p.p. de pérdidas, roturas, humedecido de los ladrillos, replanteo, nivelado, aplomado, formación de cargaderos y mochetas, incluso colocación de guardavivos metálicos en huecos, esquinas, cambios de dirección y demás lugares a indicar por la D.F., y p.p. de armado de tabiques con altura superior a 3.00 m con malla rectangular especial, en forma de cercha para tipo de exposición acorde a tabla 3.3 CTE DB SE-F, Murfor® RND.4/Z-80, según EC6+CTE. Incluso p.p. de ejecución de fábricas trasversales de atado entre dos hojas de fábrica, colocación de bandas acustico-elásticas en encuentros de tabiques con cerramientos de fachada, encuentros con otros tabiques, encuentros con elementos de estructura, y demás zonas para cumplimiento de normativa de aislamiento acústico vigente, cajeados para alojamiento de equipamiento, montaje y desmontaje de andamios, enjarjes, mermas y roturas, ejecución de cajeados para enlaces con estructura metálica, con colocación de comectores para rigidización con subestructura metálica, rebajes necesarios en zonas de encuentro con otros tipos de cerramiento,  humedecido de las piezas, y cajeados  y doblado de fábricas,de las dimensiones especificadas en planos, guardavivos metálicos curvos en huecos , cambios de dirección, y en los lugares a definir por la D.F. Realizado todo ello según detalles gráficos de proyecto e indicaciones de la Dirección de Obra, conforme a la UNE-EN 998-2:2004, RC-08, NTE-FFL y CTE-SE-F, y admitiendo únicamente las tolerancias dimensionales referentes a la ejecución de muros de fábrica recogidos en la tabla 8.2 del DB SE-F o las especiicadas por la D.F. en su caso. Medida la superificie ejecutada totalmente terminada, a cinta corrida, sin deducir huecos..</t>
  </si>
  <si>
    <t>005.004.004</t>
  </si>
  <si>
    <t>FÁBRICA LHD A PANDERETE (TABICÓN)</t>
  </si>
  <si>
    <t>Fábrica de ladrillo cerámico hueco doble de dimensiones 25x12x8 cm, colocado a panderete, y tomado con mortero de cemento M-5. Incluso p.p. de colocación de dinteles prefabricados de hormigón, cerámicos o metálicos en huecos, mochetas, incluso realización de 1/2 caña de mortero de cemento en cámaras de trasdosado, impermeabilizada con pintura bituminosa,  guardavivos metálicos curvos en huecos, en encuentros de planos, esquinas y demás zonas señaladas en planos y p.p. de armado de tabiques con altura superior a 3.00 m con malla rectangular especial tipo Murfor o equivalente, ejecución de fábricas trasversales de atado entre dos hojas de fábrica, colocación de bandas acustico-elásticas en encuentros de tabiques con cerramientos de fachada, encuentros con otros tabiques, encuentros con forjados, y demás zonas para cumplimiento de normativa de aislamiento acústico vigente. Incluso montaje y desmontaje de andamios, y cajeados  y doblado de fábricas,de las dimensiones especificadas en planos,para alojamiento de extintores, BIES, sistemas contra incendios y elementos empotrados (cisternas). Realizado todo ello según detalles gráficos de proyecto e indicaciones de la Dirección de Obra, conforme a la NTE-FFL, y admitiendo únicamente las tolerancias dimensionales referentes a la ejecución de muros de fábrica recogidos en la tabla 8.2 del DB SE-F o las especiicadas por la D.F. en su caso. Medida la superificie ejecutada totalmente termianda, deduciendo huecos superiores a 2.5m2.</t>
  </si>
  <si>
    <t>005.004.005</t>
  </si>
  <si>
    <t>M2</t>
  </si>
  <si>
    <t>FÁBRICA HORIZONTAL RASILLÓN CON CAPA COMPRESIÓN #20X20Ø8</t>
  </si>
  <si>
    <t>Fábrica  horizontal de rasillones cerámicos, de dimensiones 33 x 100 x 4, apoyados sobre muretes de fábrica (muretes no incluídos en esta unidad)  tomados con mortero de cemento 1:6 (M-40). Incluso p.p. de pérdidas, roturas, humedecido de las piezas, replanteo, nivelado, aplomado. Incluso montaje y desmontaje de andamios en caso necesario, y formación de capa de compresión de 5 cm de espesor armada con mallazo electrosoldado 20x20 Ø8, con p.p. de junta perimetral hacia paramenteos existentes de plancha de poliestireno sellado superiormente con banda continua de espuma de polietileno, p.p. de replanteo, nivelación, formación de apoyos, encuentros con fábricas verticales, medios de elevación, y demás materiales y medios auxiliares necesarios pra la corecta ejecución de esta unidad. Realizado todo ello según detalles gráficos de proyecto e indicaciones de la Dirección de Obra. Todos los elementos necesarios y empleados en esta unidad contarán con el Certificado de Idoneidad Técnica (CE) correspondiente, y aquéllos certificados específicos para cada uno de ellos. Medida la superficie ejecutada totalmente terminada.</t>
  </si>
  <si>
    <t>005.004.006</t>
  </si>
  <si>
    <t>m3</t>
  </si>
  <si>
    <t>HA-25/F/20/XD1 EN ZUNCHO FÁBRICAS</t>
  </si>
  <si>
    <t>Zuncho superior en fábricas indicadas en planosde hormigón armado HA-25/F/20/XD1 elaborado en central, y puesto en obra y bombeado a todos los puntos de la obra, incluso armaduras con acero B-500 S, encofrado, desencofrado, humedecido de cofres, vertido, vibrado y curado del hormigón, elaboración y montaje del acero, alambre de atado y separadores y hormigonado, medios auxiliares de elevación y montaje, traslados a obra y en obra, y demás elementos que se consideren necesarios para su correcta ejecución, construido según Código estructural. Realizado todo ello según detalles gráficos de proyecto e indicaciones de la Dirección de Obra. Medido el volumen teórico lleno.
NOTAS: 
LAS DIMENSIONES DEFINITIVAS SE COTEJARÁN CON PLANOS DE ACABADO, CONSTRUCCIÓN, ARQUITECTURA Y DETALLE  SIGUIENDO LAS DIRECTRICES DE LA D.F</t>
  </si>
  <si>
    <t>005.004.007</t>
  </si>
  <si>
    <t>MEDIA CAÑA REBOSADERO</t>
  </si>
  <si>
    <t>Formación de media caña de rebosadero en las zonas señaladas en planos, realizada con mortero hidrófugo, incluyendo p.p. encofrado pereimetral y de pases de desagüe, replanteo de pendientes, vertido de mortero con acabado fino, desencogrado, y demás matriales y medios auxiliares neesarios para la correcta ejecución de esta unidad. Todos los materiales para esta unidad contarán con el certificado CE correspondiente, y aquellos específicos para cada uno de ellos. Medida la longitud ejecutada totalmente terminada.</t>
  </si>
  <si>
    <t>005.004.008</t>
  </si>
  <si>
    <t>Suministro y puesta en obra de lámina de impermeabilización bajo revestimiento en paramentos verticales y horizontales, en zonas y locales húmedos mediante lámina impermeabilizante flexible de polietileno Schlüter® Kerdi 200, por ambas caras revestidas de geotextil no tejido para facilitar el anclaje, con un espesor total de 0,2 mm, fijada al soporte con adhesivo cemento cola del tipo C1 y preparada para recibir directamente el revestimiento, incluyendo p.p. de refuerzos en las uniones de la impermeabilización encintados con láminas de polietileno Kerdi Keba 150, adherida con bicomponente impermeable Schlüter® Kerdi Coll. Incluso p.p. de solapes, mermas, corte y adaptación para revestimiento completo de hornacinas, entronque con sumideros y bajantes, impermeabilización de pases, montaje y desmontaje de andamios, y demás materiales y medios auxiliares necesrios para la correcta ejecución de esta unidad. Medida la superficie ejecutada totalemente terminada.</t>
  </si>
  <si>
    <t>005.004.009</t>
  </si>
  <si>
    <t>AISL POLIESTIRENO EXTRUÍDO, 30MM MACHH PIEL</t>
  </si>
  <si>
    <t>Suministro y colocación de plancha de poliestireno extrusionado de densidad minima 30 kg/m3 y 30 mm de espesor, acabado superficial con piel y corte perimetral machihembrado, de dimensiones 2500x600x30 mm, colocado, i/pp de recortes. Todos los materiales para esta unidad contarán con el certificado CE correspondiente, y aquellos específicos para cada uno de ellos. Realizada según detalles gráficos de proyecto. Medida la superficie ejecutada totalmente rematada.</t>
  </si>
  <si>
    <t>005.004.012</t>
  </si>
  <si>
    <t>MOSAICO DE GRES EN MALLA 2.5X2.5 CM DE ROSAGRÉS</t>
  </si>
  <si>
    <t>Revestimiento de mosaico de vidrio serie UNICOLOR EN VARIOS TONOS de Hisbalit, DIMENSIÓN 2,5x2,5cm, acabado Antislip o a definir, grado de resbaladicidad Clase 3, en colores a definir por la D.O., suministrado en pliegos con malla de 33x33 cm, colocado con cemento cola Tecnocol Flex ULTRA TEXTURA GEL y rejuntada con mortero realizado con EPOXI ANTIÁCIDO 100% IMPERMEABLE CERPOXI, resistente a agua dulce y salada, en colores a definir por la D.F. Incluso formación de juntas de 6 mm de espesor o según especificaciones del fabricante, lechado y estopado, i/pp de recortes, limpieza de paramentos, formación de remates curvos, adaptación del mosaico a las superficies a cubir, colocación de piezas de remate, replanteo, recortes, y demás materiales y medios auxiliares necesarios para la correcta ejecución de esta unidad. Todos los materiales para esta unidad contarán con el certificado CE correspondiente, y aquellos específicos para cada uno de ellos. Medida la superficie ejecutada totalmente terminada.</t>
  </si>
  <si>
    <t>005.004.015</t>
  </si>
  <si>
    <t>B09. BARANDILLA PISCINA ACERO INOXIDABLE</t>
  </si>
  <si>
    <t>Barandilla con tramos rectos, curvos, y/o inclinados para salida de vasos de piscinas , de 0.90 m de altura tomada desde pavimento acabado en tramos rectos, con apoyos adaptados a las piezas sobre las que apoya, formada por pasamanos y un apoyo vertical realizados con tubo hueco de acero inoxidable AISI-316 de diámetro 43 mm, acabado mate, unidos entre sí mediante redondo de acero inoxidable de diámetro 10 mm y 5 cm de altura, y anclado a pavimento mediante vaina perdida embutida 10 cm, placas de anclaje y pletinas, juntas elásticas, tacos de anclaje tipo Hilti o equivalente y tornillería especial, tapadas con embellecedor, apoyados sobre bandas de neopreno en los apoyos posteriores para evitar rotura del pavimento, e impermeabilizado con membrana líquida elástica impermeable y continua tipo SikaLastic-450 de Sika o equivalente, aplicada con rodillo, en dos manos, en una proporción de 1Kg/m2. Anclaje a paramento verticales mediante placa de anclaje, tacos de anclaje tipo Hilti o equivalente y tornillería especial, tapado con embellecedor. Realizado todo ello en acero inoxidable AISI-316, acabado mate, con pulido e imprimación pasivante del acero. Las placas de anclaje, embellecedores y tapajuntas se colocarán con el mismo grado de inclinación que el pavimento en donde se apoyan. Realizado todo ello según detalles de proyecto e indicaciones de la D.F. Todos los materiales para esta unidad contarán con el certificado CE correspondiente, y aquellos específicos para cada uno de ellos. Medida la longitud ejecutada totalmente terminada.</t>
  </si>
  <si>
    <t>005.004.016</t>
  </si>
  <si>
    <t>ESCALERA SALIDA PISCINA ACERO INOXIDABLE</t>
  </si>
  <si>
    <t>Escalera para salida de piscina, tipo ESCALERA MURO N-16582 de Fluidra,  con apoyos adaptados  para el  borde de piscina, realizada toda ella con tubo hueco de acero inoxidable AISI-316 de diámetro 43 mm, en acabado pulido brillante,  y con 3 peldaños antideslizantes  ensambaldos al pasamanos, anclada a pavimento mediante vainas perdidas embutidas 10 cm, placas de anclaje y pletinas, juntas elásticas, tacos de anclaje tipo Hilti o equivalente y tornillería especial, tapadas con embellecedor, apoyados sobre bandas de neopreno en los apoyos posteriores para evitar rotura del pavimento, e impermeabilizando los apoyos con membrana líquida elástica impermeable y continua tipo SikaLastic-450 de Sika o equivalente, aplicada con rodillo, en dos manos, en una proporción de 1Kg/m2. Realizado todo ello en acero inoxidable AISI-316, acabado mate, con pulido e imprimación pasivante del acero. Las placas de anclaje, embellecedores y tapajuntas se colocarán con el mismo grado de inclinación que el pavimento en donde se apoyan. Realizado todo ello según detalles de proyecto e indicaciones de la D.F. Todos los materiales para esta unidad contarán con el certificado CE correspondiente, y aquellos específicos para cada uno de ellos. Medida la unidad ejecutada totalmente terminada, conforme con norma EN 16582-1.</t>
  </si>
  <si>
    <t>005.004.017</t>
  </si>
  <si>
    <t>Ud.</t>
  </si>
  <si>
    <t>TINTEROS ANCLAJE</t>
  </si>
  <si>
    <t>Suministro e instalación de tinteros de anclaje (base empotrable para anclaje de barandillas, etc.), con cabeza inclinada para adaptarla a la pendiente del pavimento en el que se instala, empotrados en el pavimento con tapetas de seguridad e impermeabilización con lámina kerdi de idénticas características a las del paviemnto, embellecedores, con p.p.p de replanteo, nivelación, material de fijación y demás materiales y medios auxiliares necesarios para la correcta ejecución de esta unidad. Todos los elementos necesarios y empleados en esta unidad contarán con el Certificado de Idoneidad Técnica (CE) correspondiente, y aquellos certificados específicos para cada uno de ellos. Medida la unidad totalmente terminada.</t>
  </si>
  <si>
    <t>005.004.018</t>
  </si>
  <si>
    <t>DEPÓSITO DE SUPERFICIE PREFABRICADO PARA AGUA POTABLE.</t>
  </si>
  <si>
    <t>Depósito de superficie de poliéster reforzado con fibra de vidrio, cilíndrico, de 2000 l, con tapa, aireador y rebosadero, para agua potable; válvula de corte de compuerta de latón fundido de 1" DN 25 mm para la entrada; mecanismo de corte de llenado formado por válvula de flotador; válvula de esfera para vaciado; válvula de corte de compuerta de latón fundido de 1" DN 25 mm para la salida. Incluso material auxiliar. Totalmente montado, conexionado y probado.
Incluye: Replanteo. Limpieza de la base de apoyo del depósito. Colocación, fijación y montaje del depósito. Colocación y montaje de válvulas. Colocación y fijación de tuberías y accesorios.
Criterio de medición de proyecto: Número de unidades previstas, según documentación gráfica de Proyecto.
Criterio de medición de obra: Se medirá el número de unidades realmente ejecutadas según especificaciones de Proyecto.</t>
  </si>
  <si>
    <t>005.004.019</t>
  </si>
  <si>
    <t>Pa</t>
  </si>
  <si>
    <t>SUMINISTRO E INSTALACIÓN DE EQUIPOS EN POZAS</t>
  </si>
  <si>
    <t>Suministro y ejecución completa de sistema de pozas de tratamiento compuesto por dos unidades de almacenamiento/decantación con recirculación hidráulica, incluyendo todos los elementos necesarios para su correcto funcionamiento.
Incluyendo las instalaciones completas de dos pozas frías, de dimensiones  1.05x2.60m y 0.80x2.15m, según planos, incluyendo:
·   Conexiones hidráulicas.
·   Sistema hidráulico completo, incluyendo:
·   Red de tuberías en PVC presión (diámetros según esquema).
·   Colectores de impulsión y retorno entre pozas y sistema de filtración.
·   Válvulas de corte, retención y elementos de regulación.
·   Accesorios, codos, tes y reducciones.
·   Equipos de tratamiento y bombeo:
·   Bombas de recirculación.
·   Sistema de filtración (filtro de arena u otro equivalente según P&amp;ID).
·   Sistema de dosificación química (cloro y control de pH).
·   Cuadro eléctrico de control y automatización.
·   Instalación eléctrica asociada:
·   Alimentación a equipos.
·   Cuadro de protección.
·   Canalizaciones y conexionado.
·   Regulación de caudales.
·   Ajuste de dosificación.
·   Vaso de compensación
·   Enfriadora aire – agua
·   Puesta en marcha y pruebas de funcionamiento:
·   Verificación de estanqueidad.
Incluso p.p. traslados a obra y en obra y demás materiales y medios auxiliares necesarios ara su correcta ejecución. Medida la unidad ejecutada, para las dos unidades especificadas en documentación gráfica de proyecto, y comprobado su correcto funcionamiento.</t>
  </si>
  <si>
    <t>Total 005.004</t>
  </si>
  <si>
    <t>005.005</t>
  </si>
  <si>
    <t>RAMPA AULAS</t>
  </si>
  <si>
    <t>005.005.007</t>
  </si>
  <si>
    <t>BARANDILLA TIPO B.03</t>
  </si>
  <si>
    <t>Suministro e instalación completa de barandilla con doble pasamanos, tipo B.03, para tramos rectos e inclinados, formada por:
- Pies derechos colocados cada 90cm como máximo, realizados pletina vertical de sección 40.2, anclados mediante pletinas y tornillería especial tapada con embellecedor a suelo.
- Doble pasamanos realizado en tubo hueco de diámetro 40mm, colocados a 70 y 90cm, referencia desde cota de pavimento acabado, soldados a pies derechos, mediante redondo de Ø10mm, en L
- Pletina  100.5  a modo de zócalo lateral inferior, soldado a pies derechos.
Realizado todo ello en acero galvanizado en caliente  y pintado, previa imprimación fijadora, con dos manos de pintura de resinas, partículas de aluminio y vidrios termoendurecidos Hammerite de Xylazel o equivalente, con un grosor de 100 micras color a definir por la D.F. Incluso p.p. de replanteo, nivelación, tornillería especial, tapados con un embellecedor,  ejecución de taladros, formación de esquinas y remates, soldaduras ejecutadas en taller, traslados a obra y en obra, colocación, y demás materiales y medios auxiliares necesarios pra la correcta ejecución de esta unidad. Realizado todo ello según detalles de documentación gráfica e indicaciones de la D.O. Todos los materiales para esta unidad contarán con el certificado CE correspondiente, y aquellos específicos para cada uno de ellos. Medida la longitud ejecutada totalmente rematada, en proyección horizontal.</t>
  </si>
  <si>
    <t>005.005.008</t>
  </si>
  <si>
    <t>DOBLE PASAMANOSTIPO B.04</t>
  </si>
  <si>
    <t>Suministro e instalación completa de doble pasamanos realizado en tubo hueco de diámetro 40mm, colocados a 70 y 90cm, referencia desde cota de pavimento acabado, a cerramiento mediante redondo de Ø10mm, en L, colocado cada 1m
Realizado todo ello en acero galvanizado en caliente  y pintado, previa imprimación fijadora, con dos manos de pintura de resinas, partículas de aluminio y vidrios termoendurecidos Hammerite de Xylazel o equivalente, con un grosor de 100 micras color a definir por la D.F. Incluso p.p. de replanteo, nivelación, tornillería especial, tapados con un embellecedor,  ejecución de taladros, formación de esquinas y remates, soldaduras ejecutadas en taller, traslados a obra y en obra, colocación, y demás materiales y medios auxiliares necesarios pra la correcta ejecución de esta unidad. Realizado todo ello según detalles de documentación gráfica e indicaciones de la D.O. Todos los materiales para esta unidad contarán con el certificado CE correspondiente, y aquellos específicos para cada uno de ellos. Medida la longitud ejecutada totalmente rematada, en proyección horizontal.</t>
  </si>
  <si>
    <t>Total 005.005</t>
  </si>
  <si>
    <t>005.006</t>
  </si>
  <si>
    <t>GRADAS PMR</t>
  </si>
  <si>
    <t>005.006.001</t>
  </si>
  <si>
    <t>EJECUCIÓN DE ENLACES C/ ESTRUCTURA EXISTENTE</t>
  </si>
  <si>
    <t>Ejecución de enlaces con estructura existente, comprendiendo los trabajos de:
- Corte de franja de grada  prefabricada, (respaldo) para ejecución de enlaces de fábricas con losa 
- Repicado superficial de hormigón viejo en toda la longitud y ancho de la ubicación de la fabrica de rasillones y capa de compresión,
- Ejecución de perforacionescada 50cm, de diámetro 14 mm, con profundidad 40cm 
- Colocación de armadura de enlace a base de barras currugadas B500S de Ø12mm , longitud mínima total 60cm, 40cm en losa existente
- Inyección de resinas epoxi de alta resistencia y endurecimiento rápido en las perforaciones ejecutadas, para fijar la armadura de enlace.
Incluso limpieza de superficies, aplicación de imprimación para puente de adherencia hormigón viejo y hormigón nuevo tipo Sika Top 110 EpoCem de Sika o equivalente, aplicado sobre el soporte de hormigón, compacto, limpio y exento de aceites y grasas, suciedad, colocación de fondos de junta, montaje y desmontaje de andamios en caso necesario, retirada manual de sobrantes a pie de carga, y demás materiales y medios auxiliares necesarios para la correcta ejecución de esta unidad. Realizado todo ello según detalles gráficos de proyecto e indicaciones de la Dirección Facultativa. El acero a emplear en las armaduras deberá estar certificado con sello de calidad homologado. Medida la longitud ejecutada totalmente terminada incluyendo la totalidad de anclajes necesarios según detalles de planos.</t>
  </si>
  <si>
    <t>005.006.008</t>
  </si>
  <si>
    <t>m.</t>
  </si>
  <si>
    <t>B01. BARANDILLA MODULAR VIDRIO 900CM</t>
  </si>
  <si>
    <t>Sistema de barandilla modular tipo VEW CRYSTAL PLUS de CORTIZO o equivalente, sin pasamanos, de altura máxima 90 cm, desde cota de pavimento acabado, realizada en vidrio laminar de seguridad, compuesto por dos lunas de 10 mm de espesor unidas mediante dos láminas de butiral de polivinilo incoloras, de 0,38 mm de espesor cada una, clasificación de prestaciones 1B1, según UNE-EN 12600, con perfil de montaje de aluminio anodizado, probado para una carga de 0,8 kN/m aplicada sobre la parte superior del vidrio según CTE DB SE-AE; fijado a cantos de forjado o mediante perfil en U sobre losas, mediante elementos propios del sistema, de alta resistencia. Incluso p.p. de replanteo de paños, nivelación, sellados, perforaciones, trasaldos en obra y a todos los puntos de la obra, y demás materiales y medios auxilaires necesarios para la correcta ejecución de esta unidad. Medida la longitud ejecutada totalamente terminada.</t>
  </si>
  <si>
    <t>005.006.009</t>
  </si>
  <si>
    <t>JUNTA DE MOVIMIENTO</t>
  </si>
  <si>
    <t>Junta de movimiento realizada con perfil  de PVC rígido y una zona flexible de dilatación / contracción para su colocación con mortero, DILEX-MP/-MPV de Schlüter o equivalente, embebida en recrecido en las zonas señaladas en planos, según criterio de la Dirección Facultativa. Incluso p.p. de plancha de poliestireno de  2c de espesor rellenando el fondo de junta, piezas especiales sellados, y demás materiales y medios auxiliares necesarios para la correcta ejecución de esta unidad. Todos los elementos necesarios y empleados en esta unidad contarán con el Certificado de Idoneidad Técnica (CE) correspondiente, y aquéllos certificados específicos para cada uno de ellos. Medida la longitud ejecutada totalmente terminada.</t>
  </si>
  <si>
    <t>Total 005.006</t>
  </si>
  <si>
    <t>005.007</t>
  </si>
  <si>
    <t>RENOVACIÓN PISTA DEPORTIVA</t>
  </si>
  <si>
    <t>005.007.001</t>
  </si>
  <si>
    <t>S03. PAVIMENTO DEPORTIVO AEROLÁSTICO MODELO A DEFINIR</t>
  </si>
  <si>
    <t>Suministro e instalación completa de sistema para pavimento deportivo desmontable tipo CUP A4, compuesto por tarima de madera laminada de abedul de 21 mm de espesor sobre base elástica de 10 mm de espesor, para la superficie de pista, incluyendo elementos auxiliares, remates y medios necesarios para su correcta ejecución. 
Incluso p.p. de personalización de la pista mediante aplicación de pintura deportiva de poliuretano al agua en dos colores, formada por dos manos de pintura y dos manos de barniz deportivo de poliuretano al agua, así como el marcaje reglamentario de líneas para fútbol sala según normativa NIDE.</t>
  </si>
  <si>
    <t>005.007.002</t>
  </si>
  <si>
    <t>R03. PERFIL REMATE PAVIMENTO PERÍMETRO PÎSTA</t>
  </si>
  <si>
    <t>Suministro e instalación completa de perfil de remate de pavimentos,  de 40-45mm de altura, realizado mediante tubo metálico lacado en colores a definir por la D.F.y banda continua de neopreno, para conteción y remate final de pavimentos de madera en zonas de paso y en contacto con otros pavimentos, quedando enrasado con el pavimento general de la pista. Incluso p.p. de replanteo del ancho del hueco, cortes, mermas, eleiminaci´ñon de rebabs, colocación de banda de neopreno, material de fijación, limpieza final, y demás materiales y meios auxiliares necesarios para la correcta ejecución de esta unidad. Medida la longitd ejecutada totlamnete terminada. Todos los metales de diferente naturaleza que estén en contacto, llevarán junta continua de neopreno para evitar corrosión por par galvánico.</t>
  </si>
  <si>
    <t>005.007.003</t>
  </si>
  <si>
    <t>PINTADO ESCUDO Y/O LOGO FEDERACIÓN</t>
  </si>
  <si>
    <t>Pintado de escudo y/o logotipo de la Federación, meidante pintura tipo BONA o equivalente compatible con el pavimento instalado, específica para  uso deportivo y certificada FIBA. Conforme a requisitos reglamentarios de la Federación deportiva y Normas NIDE. con líneas de 5 cm de ancho, continuas o discontinuas, en colores  y ubicación a determinar por la D.F. Incluso replanteo, limpieza superficial, premarcacaje con cinta, limpieza final, y demás materiales y medios auxiliares necesrios para la correcta ejecución de esta unidad, Medida la unidad ejecutada totalmente terminada.</t>
  </si>
  <si>
    <t>Total 005.007</t>
  </si>
  <si>
    <t>Total RFEF.06</t>
  </si>
  <si>
    <t>RFEF.08</t>
  </si>
  <si>
    <t>CARPINTERÍA Y CERRAJERÍA INTERIOR</t>
  </si>
  <si>
    <t>006.001</t>
  </si>
  <si>
    <t>B05. BARANDILLA DESMONTABLE SIMILAR A TRAMOS DE BARANDILLA EXISTENTE</t>
  </si>
  <si>
    <t>Mecanizado de barandilla existente o bien suministro e instalción completa de barandilla desmontable para tramos rectos, de altura idéntica a la barandilla existente en la que se integra, con sistema de enganche rápido a canto por medio de abrazaderas o sistema de seguridad que impida desmontaje total o parcial por personas ajenas a personal de mantenimiento. Incluso p.p. de perfil de refuerzo para anclajes, realizado con la misma geometría, materiales y acabado que la barandilla existente. Realizado todo ello según detalles de documentación gráfica e indicaciones de la D.O, incluso soldaduras en taller, transporte a obra y colocación. Todos los materiales para esta unidad contarán con el certificado CE correspondiente, y aquellos específicos para cada uno de ellos.  Medida la longitud ejecutada totalmente rematada.</t>
  </si>
  <si>
    <t>006.002</t>
  </si>
  <si>
    <t>P01A. PUERTA 1H ABATIBLE, TAB. AGLOMERADO HPL, 0.94X2.10M</t>
  </si>
  <si>
    <t>Puerta de paso con 1 hoja abatible de eje vertical de dimensiones totales 0.94x2.10m, y para un hueco de paso de 0.84 x 2.05m, tipo P1A, formada por: 
- Precerco de madera de pino
- Hoja lisa realizada con tablero aglomerado hidrófugo de 3,5 cm de espesor, con bastidor y refuerzos horizontales de madera de pino, con acabado exterior laminado en HPL de EGGER, colores y modelos a definir por la D.F., incluso canteado perimetral  o PVC similar al laminado
- Marco y tapajuntas de madera maciza de pino finlandés,  con acabado exterior chapado en HPL de EGGER, colores y modelos a definir por la D.F  hacia el interior de la sala, sin tapajuntas al extrior, quedando la hoja enrasada con el revestimiento del paramento en el que se integra, sg. det. 02 de memorias
- Manillas modelo Xara de Tesa
- 3 pernios 100 x 55 de acero inoxidable, 
- Cerradura de acero inoxidable, maestreada según el plan de cierre a definir por la D.F
- Tope en suelo, modelo a definir.
Incluso patillas, asiento del precerco y sellado del cerco, junquillos, colocación y sellado, fijaciones y demás materiales y medios auxiliares necesarios para dejar lista esta unidad. Ejecutada según detalles de proyecto e indicaciones de la D.F. Todos los materiales para esta unidad contarán con el certificado CE correspondiente, y aquellos específicos para cada uno de ellos. Medida la unidad colocada, perfectamente asentada y nivelada, con desplomes no superiores a 4 mm. en 1 m.
NOTAS: 
TODOS LOS HERRAJES, INCLUIDAS LAS BISAGRAS, DEBEN SER APROBADOS EXPLÍCITAMENTE POR LA D.O.
Para la elección del acabado, se efectuarán al menos 3 muestras en obra para aprobación del color y acabado definitivos por la D.F.
Todas las cotas de carpintería se comprobarán después de concluida la fase de albañilería.
El sentido de apertura de puertas será el indicado en los planos de arquitectura.
Las dimensiones de los perfiles deberán fijarse tras el calculo estático definitivo. Se deberán seguir todas las normas  de fabricación de los sistemas
Todas las medidas indicadas serán comprobadas por el carpintero bajo su responsabilidad</t>
  </si>
  <si>
    <t>006.003</t>
  </si>
  <si>
    <t>P01B. PUERTA 1H ABATIBLE, TAB. AGLOMERADO HPL, 0.94X2.10M</t>
  </si>
  <si>
    <t>Puerta de paso con 1 hoja abatible de eje vertical de dimensiones totales 0.94x2.10m, y para un hueco de paso de 0.84 x 2.05m, tipo P1B, formada por: 
- Precerco de madera de pino
- Hoja lisa realizada con tablero aglomerado hidrófugo de 3,5 cm de espesor, con bastidor y refuerzos horizontales de madera de pino, con acabado exterior laminado en HPL de EGGER, colores y modelos a definir por la D.F., incluso canteado perimetral  o PVC similar al laminado
- Marco y tapajuntas de madera maciza de pino finlandés de sección 70x15mm, en tableo HPL de EGGER laminado en colores a definir por la D.F. sg. det. 01 de memorias
- Manillas modelo Xara de Tesa
- 3 pernios 100 x 55 de acero inoxidable, 
- Cerradura de acero inoxidable, maestreada según el plan de cierre a definir por la D.F
- Tope en suelo, modelo a definir.
Incluso patillas, asiento del precerco y sellado del cerco, junquillos, colocación y sellado, fijaciones y demás materiales y medios auxiliares necesarios para dejar lista esta unidad. Ejecutada según detalles de proyecto e indicaciones de la D.F. Todos los materiales para esta unidad contarán con el certificado CE correspondiente, y aquellos específicos para cada uno de ellos. Medida la unidad colocada, perfectamente asentada y nivelada, con desplomes no superiores a 4 mm. en 1 m.
NOTAS: 
TODOS LOS HERRAJES, INCLUIDAS LAS BISAGRAS, DEBEN SER APROBADOS EXPLÍCITAMENTE POR LA D.O.
Para la elección del acabado, se efectuarán al menos 3 muestras en obra para aprobación del color y acabado definitivos por la D.F.
Todas las cotas de carpintería se comprobarán después de concluida la fase de albañilería.
El sentido de apertura de puertas será el indicado en los planos de arquitectura.
Las dimensiones de los perfiles deberán fijarse tras el calculo estático definitivo. Se deberán seguir todas las normas  de fabricación de los sistemas
Todas las medidas indicadas serán comprobadas por el carpintero bajo su responsabilidad</t>
  </si>
  <si>
    <t>006.004</t>
  </si>
  <si>
    <t>P02A. PUERTA 1H ABATIBLE, TAB. AGLOMERADO HPL, 0.98X2.10M</t>
  </si>
  <si>
    <t>Puerta de paso con 1 hoja abatible de eje vertical de dimensiones totales 0.98x2.10m, y para un hueco de paso de 0.88 x 2.05m, tipo P2A, formada por: 
- Precerco de madera de pino
- Hoja lisa realizada con tablero aglomerado hidrófugo de 3,5 cm de espesor, con bastidor y refuerzos horizontales de madera de pino, con acabado exterior laminado en HPL de EGGER, colores y modelos a definir por la D.F., incluso canteado perimetral  o PVC similar al laminado
- Marco y tapajuntas de madera maciza de pino finlandés,  con acabado exterior chapado en HPL de EGGER, colores y modelos a definir por la D.F  hacia el interior de la sala, sin tapajuntas al extrior, quedando la hoja enrasada con el revestimiento del paramento en el que se integra, sg. det. 02 de memorias
- Manillas modelo Xara de Tesa
- 3 pernios 100 x 55 de acero inoxidable, 
- Cerradura de acero inoxidable, maestreada según el plan de cierre a definir por la D.F
- Tope en suelo, modelo a definir.
Incluso patillas, asiento del precerco y sellado del cerco, junquillos, colocación y sellado, fijaciones y demás materiales y medios auxiliares necesarios para dejar lista esta unidad. Ejecutada según detalles de proyecto e indicaciones de la D.F. Todos los materiales para esta unidad contarán con el certificado CE correspondiente, y aquellos específicos para cada uno de ellos. Medida la unidad colocada, perfectamente asentada y nivelada, con desplomes no superiores a 4 mm. en 1 m.
NOTAS: 
TODOS LOS HERRAJES, INCLUIDAS LAS BISAGRAS, DEBEN SER APROBADOS EXPLÍCITAMENTE POR LA D.O.
Para la elección del acabado, se efectuarán al menos 3 muestras en obra para aprobación del color y acabado definitivos por la D.F.
Todas las cotas de carpintería se comprobarán después de concluida la fase de albañilería.
El sentido de apertura de puertas será el indicado en los planos de arquitectura.
Las dimensiones de los perfiles deberán fijarse tras el calculo estático definitivo. Se deberán seguir todas las normas  de fabricación de los sistemas
Todas las medidas indicadas serán comprobadas por el carpintero bajo su responsabilidad</t>
  </si>
  <si>
    <t>006.005</t>
  </si>
  <si>
    <t>P02B. PUERTA 1H ABATIBLE, TAB. AGLOMERADO HPL, 0.98X2.10M</t>
  </si>
  <si>
    <t>Puerta de paso con 1 hoja abatible de eje vertical de dimensiones totales 0.98x2.10m, y para un hueco de paso de 0.88 x 2.05m, tipo P2B, formada por: 
- Precerco de madera de pino
- Hoja lisa realizada con tablero aglomerado hidrófugo de 3,5 cm de espesor, con bastidor y refuerzos horizontales de madera de pino, con acabado exterior laminado en HPL de EGGER, colores y modelos a definir por la D.F., incluso canteado perimetral  o PVC similar al laminado
- Marco y tapajuntas de madera maciza de pino finlandés de sección 70x15mm, en tableo HPL de EGGER laminado en colores a definir por la D.F. sg. det. 04 de memorias
- Manillas modelo Xara de Tesa
- 3 pernios 100 x 55 de acero inoxidable, 
- Cerradura de acero inoxidable, maestreada según el plan de cierre a definir por la D.F
- Tope en suelo, modelo a definir.
Incluso patillas, asiento del precerco y sellado del cerco, junquillos, colocación y sellado, fijaciones y demás materiales y medios auxiliares necesarios para dejar lista esta unidad. Ejecutada según detalles de proyecto e indicaciones de la D.F. Todos los materiales para esta unidad contarán con el certificado CE correspondiente, y aquellos específicos para cada uno de ellos. Medida la unidad colocada, perfectamente asentada y nivelada, con desplomes no superiores a 4 mm. en 1 m.
NOTAS: 
TODOS LOS HERRAJES, INCLUIDAS LAS BISAGRAS, DEBEN SER APROBADOS EXPLÍCITAMENTE POR LA D.O.
Para la elección del acabado, se efectuarán al menos 3 muestras en obra para aprobación del color y acabado definitivos por la D.F.
Todas las cotas de carpintería se comprobarán después de concluida la fase de albañilería.
El sentido de apertura de puertas será el indicado en los planos de arquitectura.
Las dimensiones de los perfiles deberán fijarse tras el calculo estático definitivo. Se deberán seguir todas las normas  de fabricación de los sistemas
Todas las medidas indicadas serán comprobadas por el carpintero bajo su responsabilidad</t>
  </si>
  <si>
    <t>006.006</t>
  </si>
  <si>
    <t>P02C. PUERTA 1H ABATIBLE, TAB. AGLOMERADO HPL, 0.98X2.10M</t>
  </si>
  <si>
    <t>Puerta de paso con 1 hoja abatible de eje vertical de dimensiones totales 0.98x2.10m, y para un hueco de paso de 0.88 x 2.05m, tipo P2C, formada por: 
- Precerco de madera de pino
- Hoja lisa realizada con tablero aglomerado hidrófugo de 3,5 cm de espesor, con bastidor y refuerzos horizontales de madera de pino, con acabado exterior laminado en HPL de EGGER, colores y modelos a definir por la D.F., incluso canteado perimetral  o PVC similar al laminado
- Marco y tapajuntas de madera maciza de pino finlandés de sección 70x15mm, en tableo HPL de EGGER laminado en colores a definir por la D.F. sg. det. 01 de memorias
- Manillas modelo Xara de Tesa
- 3 pernios 100 x 55 de acero inoxidable, 
- Cerradura de acero inoxidable, maestreada según el plan de cierre a definir por la D.F
- Tope en suelo, modelo a definir.
Incluso patillas, asiento del precerco y sellado del cerco, junquillos, colocación y sellado, fijaciones y demás materiales y medios auxiliares necesarios para dejar lista esta unidad. Ejecutada según detalles de proyecto e indicaciones de la D.F. Todos los materiales para esta unidad contarán con el certificado CE correspondiente, y aquellos específicos para cada uno de ellos. Medida la unidad colocada, perfectamente asentada y nivelada, con desplomes no superiores a 4 mm. en 1 m.
NOTAS: 
TODOS LOS HERRAJES, INCLUIDAS LAS BISAGRAS, DEBEN SER APROBADOS EXPLÍCITAMENTE POR LA D.O.
Para la elección del acabado, se efectuarán al menos 3 muestras en obra para aprobación del color y acabado definitivos por la D.F.
Todas las cotas de carpintería se comprobarán después de concluida la fase de albañilería.
El sentido de apertura de puertas será el indicado en los planos de arquitectura.
Las dimensiones de los perfiles deberán fijarse tras el calculo estático definitivo. Se deberán seguir todas las normas  de fabricación de los sistemas
Todas las medidas indicadas serán comprobadas por el carpintero bajo su responsabilidad</t>
  </si>
  <si>
    <t>006.007</t>
  </si>
  <si>
    <t>P03. PUERTA 1H CORREDERA, TAB AGLOMERADO HPL,1.10X2.10M</t>
  </si>
  <si>
    <t>Puerta de paso con 1 hoja corredera de dimensiones totales 1.10x2.10m, y para un hueco de paso de 1.00x 2.05m, tipo P3, formada por: 
- Estructura de chapa para puertas correderas, con cepillos para amortiguación de cierre, de MAYDISA o equivalente, fabricada en chapa galvanizada para tabiquería de cartón yeso, anclada mediante clips, incluso colocación de carril para puerta
- precerco de madera de pino en tabiques de fábrica
- Hoja lisa realizada con tablero aglomerado hidrófugo de 3,5 cm de espesor, con bastidor y refuerzos horizontales de madera de pino, con acabado exterior laminado en HPL de EGGER, colores y modelos a definir por la D.F., incluso canteado perimetral  o PVC similar al laminado
- Marco y tapajuntas de madera maciza de pino finlandés de sección 70x15mm, en tableo HPL de EGGER laminado en colores a definir por la D.F. sg. det. 01 de memorias
- tiradores a dos caras, en acero inoxidable
- condena interior
- guía corredera con cepillos, de Klein o equivalente, con topes de fin de recorrido
Incluso patillas, asiento del precerco y sellado del cerco, junquillos, colocación y sellado, fijaciones y demás materiales y medios auxiliares necesarios para dejar lista esta unidad. Ejecutada según detalles de proyecto e indicaciones de la D.F. Todos los materiales para esta unidad contarán con el certificado CE correspondiente, y aquellos específicos para cada uno de ellos. Medida la unidad colocada, perfectamente asentada y nivelada, con desplomes no superiores a 4 mm. en 1 m.
NOTAS: 
TODOS LOS HERRAJES, INCLUIDAS LAS BISAGRAS, DEBEN SER APROBADOS EXPLÍCITAMENTE POR LA D.O.
Para la elección del acabado, se efectuarán al menos 3 muestras en obra para aprobación del color y acabado definitivos por la D.F.
Todas las cotas de carpintería se comprobarán después de concluida la fase de albañilería.
El sentido de apertura de puertas será el indicado en los planos de arquitectura.
Las dimensiones de los perfiles deberán fijarse tras el calculo estático definitivo. Se deberán seguir todas las normas  de fabricación de los sistemas
Todas las medidas indicadas serán comprobadas por el carpintero bajo su responsabilidad</t>
  </si>
  <si>
    <t>006.008</t>
  </si>
  <si>
    <t>P04. PUERTA 1H CORREDERA, TAB AGLOMERADO HPL,1.30X2.10M</t>
  </si>
  <si>
    <t>Puerta de paso con 1 hoja corredera de dimensiones totales 1.30x2.10m, y para un hueco de paso de 1.20x 2.05m, tipo P4, formada por: 
- Estructura de chapa para puertas correderas, con cepillos para amortiguación de cierre, de MAYDISA o equivalente, fabricada en chapa galvanizada para tabiquería de cartón yeso, anclada mediante clips, incluso colocación de carril para puerta
- precerco de madera de pino en tabiques de fábrica
- Hoja lisa realizada con tablero aglomerado hidrófugo de 3,5 cm de espesor, con bastidor y refuerzos horizontales de madera de pino, con acabado exterior laminado en HPL de EGGER, colores y modelos a definir por la D.F., incluso canteado perimetral  o PVC similar al laminado
- Marco y tapajuntas de madera maciza de pino finlandés de sección 70x15mm, en tableo HPL de EGGER laminado en colores a definir por la D.F. sg. det. 01 de memorias
- tiradores a dos caras, en acero inoxidable
- condena interior
- guía corredera con cepillos, de Klein o equivalente, con topes de fin de recorrido
Incluso patillas, asiento del precerco y sellado del cerco, junquillos, colocación y sellado, fijaciones y demás materiales y medios auxiliares necesarios para dejar lista esta unidad. Ejecutada según detalles de proyecto e indicaciones de la D.F. Todos los materiales para esta unidad contarán con el certificado CE correspondiente, y aquellos específicos para cada uno de ellos. Medida la unidad colocada, perfectamente asentada y nivelada, con desplomes no superiores a 4 mm. en 1 m.
NOTAS: 
TODOS LOS HERRAJES, INCLUIDAS LAS BISAGRAS, DEBEN SER APROBADOS EXPLÍCITAMENTE POR LA D.O.
Para la elección del acabado, se efectuarán al menos 3 muestras en obra para aprobación del color y acabado definitivos por la D.F.
Todas las cotas de carpintería se comprobarán después de concluida la fase de albañilería.
El sentido de apertura de puertas será el indicado en los planos de arquitectura.
Las dimensiones de los perfiles deberán fijarse tras el calculo estático definitivo. Se deberán seguir todas las normas  de fabricación de los sistemas
Todas las medidas indicadas serán comprobadas por el carpintero bajo su responsabilidad</t>
  </si>
  <si>
    <t>006.009</t>
  </si>
  <si>
    <t>P05A. PUERTA 2H ABATIBLES, TAB. AGLOMERADO HPL, 1.90X2.10M</t>
  </si>
  <si>
    <t>Puerta de paso con 2 hojas abatibles de eje vertical de dimensiones totales 1.90x2.10m, y para un hueco de paso de 1.80x 2.05m, tipo P5A, formada por: 
- Precerco de madera de pino
- Hojas lisas realizada con tablero aglomerado hidrófugo de 3,5 cm de espesor, con bastidor y refuerzos horizontales de madera de pino, con acabado exterior laminado en HPL de EGGER, colores y modelos a definir por la D.F., incluso canteado perimetral  o PVC similar al laminado
- Marco y tapajuntas de madera maciza de pino finlandés de sección 70x15mm, en tableo HPL de EGGER laminado en colores a definir por la D.F. sg. det. 04 de memorias
- Manillas modelo Xara de Tesa, en ambas hojas
- 3 pernios 100 x 55 de acero inoxidable, por hoja
- Cerradura de acero inoxidable, maestreada según el plan de cierre a definir por la D.F
- Topes en suelo, modelo a definir.
- Pasador embebido en el canto, modelo a definir, en acero inoxidable
Incluso patillas, asiento del precerco y sellado del cerco, junquillos, colocación y sellado, fijaciones y demás materiales y medios auxiliares necesarios para dejar lista esta unidad. Ejecutada según detalles de proyecto e indicaciones de la D.F. Todos los materiales para esta unidad contarán con el certificado CE correspondiente, y aquellos específicos para cada uno de ellos. Medida la unidad colocada, perfectamente asentada y nivelada, con desplomes no superiores a 4 mm. en 1 m.
NOTAS: 
TODOS LOS HERRAJES, INCLUIDAS LAS BISAGRAS, DEBEN SER APROBADOS EXPLÍCITAMENTE POR LA D.O.
Para la elección del acabado, se efectuarán al menos 3 muestras en obra para aprobación del color y acabado definitivos por la D.F.
Todas las cotas de carpintería se comprobarán después de concluida la fase de albañilería.
El sentido de apertura de puertas será el indicado en los planos de arquitectura.
Las dimensiones de los perfiles deberán fijarse tras el calculo estático definitivo. Se deberán seguir todas las normas  de fabricación de los sistemas
Todas las medidas indicadas serán comprobadas por el carpintero bajo su responsabilidad</t>
  </si>
  <si>
    <t>006.010</t>
  </si>
  <si>
    <t>P05B. PUERTA 2H ABATIBLES, TAB. AGLOMERADO HPL, 1.90X2.10M</t>
  </si>
  <si>
    <t>Puerta de paso con 1 hoja abatible de eje vertical de dimensiones totales 1.90x2.10m, y para un hueco de paso de 1.80x 2.05m, tipo P5B, formada por: 
- Precerco de madera de pino
- Hojas lisas realizada con tablero aglomerado hidrófugo de 3,5 cm de espesor, con bastidor y refuerzos horizontales de madera de pino, con acabado exterior laminado en HPL de EGGER, colores y modelos a definir por la D.F., incluso canteado perimetral  o PVC similar al laminado
- Marco y tapajuntas de madera maciza de pino finlandés de sección 70x15mm, en tableo HPL de EGGER laminado en colores a definir por la D.F. sg. det. 01 de memorias
- Manillas modelo Xara de Tesa, en ambas hojas
- 3 pernios 100 x 55 de acero inoxidable, por hoja
- Cerradura de acero inoxidable, maestreada según el plan de cierre a definir por la D.F
- Topes en suelo, modelo a definir.
- Pasador embebido en el canto, modelo a definir, en acero inoxidable
Incluso patillas, asiento del precerco y sellado del cerco, junquillos, colocación y sellado, fijaciones y demás materiales y medios auxiliares necesarios para dejar lista esta unidad. Ejecutada según detalles de proyecto e indicaciones de la D.F. Todos los materiales para esta unidad contarán con el certificado CE correspondiente, y aquellos específicos para cada uno de ellos. Medida la unidad colocada, perfectamente asentada y nivelada, con desplomes no superiores a 4 mm. en 1 m.
NOTAS: 
TODOS LOS HERRAJES, INCLUIDAS LAS BISAGRAS, DEBEN SER APROBADOS EXPLÍCITAMENTE POR LA D.O.
Para la elección del acabado, se efectuarán al menos 3 muestras en obra para aprobación del color y acabado definitivos por la D.F.
Todas las cotas de carpintería se comprobarán después de concluida la fase de albañilería.
El sentido de apertura de puertas será el indicado en los planos de arquitectura.
Las dimensiones de los perfiles deberán fijarse tras el calculo estático definitivo. Se deberán seguir todas las normas  de fabricación de los sistemas
Todas las medidas indicadas serán comprobadas por el carpintero bajo su responsabilidad</t>
  </si>
  <si>
    <t>006.011</t>
  </si>
  <si>
    <t>P05C. PUERTA 2H ABATIBLES, TAB. AGLOMERADO HPL, 1.90X2.10M</t>
  </si>
  <si>
    <t>Puerta de paso con 1 hoja abatible de eje vertical de dimensiones totales 1.90x2.10m, y para un hueco de paso de 1.80x 2.05m, tipo P5C, formada por: 
- Precerco de madera de pino
- Hojas lisas realizada con tablero aglomerado hidrófugo de 3,5 cm de espesor, con bastidor y refuerzos horizontales de madera de pino, con acabado exterior laminado en HPL de EGGER, colores y modelos a definir por la D.F., incluso canteado perimetral  o PVC similar al laminado
- Marco de madera maciza de pino finlandés sin tapajuntas, quedando enrasada con el revestimiento del paramento en el que se ubica
- Manillas modelo Xara de Tesa, en ambas hojas
- 3 pernios 100 x 55 de acero inoxidable, por hoja
- Cerradura de acero inoxidable, maestreada según el plan de cierre a definir por la D.F
- Topes en suelo, modelo a definir.
- Pasador embebido en el canto, modelo a definir, en acero inoxidable
Incluso patillas, asiento del precerco y sellado del cerco, junquillos, colocación y sellado, fijaciones y demás materiales y medios auxiliares necesarios para dejar lista esta unidad. Ejecutada según detalles de proyecto e indicaciones de la D.F. Todos los materiales para esta unidad contarán con el certificado CE correspondiente, y aquellos específicos para cada uno de ellos. Medida la unidad colocada, perfectamente asentada y nivelada, con desplomes no superiores a 4 mm. en 1 m.
NOTAS: 
TODOS LOS HERRAJES, INCLUIDAS LAS BISAGRAS, DEBEN SER APROBADOS EXPLÍCITAMENTE POR LA D.O.
Para la elección del acabado, se efectuarán al menos 3 muestras en obra para aprobación del color y acabado definitivos por la D.F.
Todas las cotas de carpintería se comprobarán después de concluida la fase de albañilería.
El sentido de apertura de puertas será el indicado en los planos de arquitectura.
Las dimensiones de los perfiles deberán fijarse tras el calculo estático definitivo. Se deberán seguir todas las normas  de fabricación de los sistemas
Todas las medidas indicadas serán comprobadas por el carpintero bajo su responsabilidad</t>
  </si>
  <si>
    <t>006.012</t>
  </si>
  <si>
    <t>P06A. PUERTA 2H ABATIBLES, TAB. AGLOMERADO HPL, 2.10X2.10M</t>
  </si>
  <si>
    <t>Puerta de paso con 1 hoja abatible de eje vertical de dimensiones totales 2.10x2.10m, y para un hueco de paso de 1.90x 2.05m, tipo P6A, formada por: 
- Precerco de madera de pino
- Hojas lisas realizada con tablero aglomerado hidrófugo de 3,5 cm de espesor, con bastidor y refuerzos horizontales de madera de pino, con acabado exterior laminado en HPL de EGGER, colores y modelos a definir por la D.F., incluso canteado perimetral  o PVC similar al laminado
- Marco y tapajuntas de madera maciza de pino finlandés,  con acabado exterior chapado en HPL de EGGER, colores y modelos a definir por la D.F  hacia el interior de la sala, sin tapajuntas al extrior, quedando la hoja enrasada con el revestimiento del paramento en el que se integra, sg. det. 02 de memorias
- Manillas modelo Xara de Tesa, en ambas hojas
- 3 pernios 100 x 55 de acero inoxidable, por hoja
- Cerradura de acero inoxidable, maestreada según el plan de cierre a definir por la D.F
- Topes en suelo, modelo a definir.
- Pasador embebido en el canto, modelo a definir, en acero inoxidable
Incluso patillas, asiento del precerco y sellado del cerco, junquillos, colocación y sellado, fijaciones y demás materiales y medios auxiliares necesarios para dejar lista esta unidad. Ejecutada según detalles de proyecto e indicaciones de la D.F. Todos los materiales para esta unidad contarán con el certificado CE correspondiente, y aquellos específicos para cada uno de ellos. Medida la unidad colocada, perfectamente asentada y nivelada, con desplomes no superiores a 4 mm. en 1 m.
NOTAS: 
TODOS LOS HERRAJES, INCLUIDAS LAS BISAGRAS, DEBEN SER APROBADOS EXPLÍCITAMENTE POR LA D.O.
Para la elección del acabado, se efectuarán al menos 3 muestras en obra para aprobación del color y acabado definitivos por la D.F.
Todas las cotas de carpintería se comprobarán después de concluida la fase de albañilería.
El sentido de apertura de puertas será el indicado en los planos de arquitectura.
Las dimensiones de los perfiles deberán fijarse tras el calculo estático definitivo. Se deberán seguir todas las normas  de fabricación de los sistemas
Todas las medidas indicadas serán comprobadas por el carpintero bajo su responsabilidad</t>
  </si>
  <si>
    <t>006.013</t>
  </si>
  <si>
    <t>P06B PUERTA 2H ABATIBLES, TAB. AGLOMERADO HPL, 2.10X2.10M</t>
  </si>
  <si>
    <t>Puerta de paso con 1 hoja abatible de eje vertical de dimensiones totales 2.10x2.10m, y para un hueco de paso de 1.90x 2.05m, tipo P6B, formada por: 
- Precerco de madera de pino
- Hojas lisas realizada con tablero aglomerado hidrófugo de 3,5 cm de espesor, con bastidor y refuerzos horizontales de madera de pino, con acabado exterior laminado en HPL lde EGGER, colores y modelos a definir por la D.F., incluso canteado perimetral  o PVC similar al laminado
- Marco y tapajuntas de madera maciza de pino finlandés,  tapajuntas en HPL laminado de EGGER, colores y modelos a definir por la D.F , cerco de madera contrachapada con canto visto sg. det. 03 de memorias
- Manillas modelo Xara de Tesa, en ambas hojas
- 3 pernios 100 x 55 de acero inoxidable, por hoja
- Cerradura de acero inoxidable, maestreada según el plan de cierre a definir por la D.F
- Topes en suelo, modelo a definir.
- Pasador embebido en el canto, modelo a definir, en acero inoxidable
Incluso patillas, asiento del precerco y sellado del cerco, junquillos, colocación y sellado, fijaciones y demás materiales y medios auxiliares necesarios para dejar lista esta unidad. Ejecutada según detalles de proyecto e indicaciones de la D.F. Todos los materiales para esta unidad contarán con el certificado CE correspondiente, y aquellos específicos para cada uno de ellos. Medida la unidad colocada, perfectamente asentada y nivelada, con desplomes no superiores a 4 mm. en 1 m.
NOTAS: 
TODOS LOS HERRAJES, INCLUIDAS LAS BISAGRAS, DEBEN SER APROBADOS EXPLÍCITAMENTE POR LA D.O.
Para la elección del acabado, se efectuarán al menos 3 muestras en obra para aprobación del color y acabado definitivos por la D.F.
Todas las cotas de carpintería se comprobarán después de concluida la fase de albañilería.
El sentido de apertura de puertas será el indicado en los planos de arquitectura.
Las dimensiones de los perfiles deberán fijarse tras el calculo estático definitivo. Se deberán seguir todas las normas  de fabricación de los sistemas
Todas las medidas indicadas serán comprobadas por el carpintero bajo su responsabilidad</t>
  </si>
  <si>
    <t>006.014</t>
  </si>
  <si>
    <t>P06C PUERTA 2H ABATIBLES, TAB. AGLOMERADO HPL, 2.10X2.10M</t>
  </si>
  <si>
    <t>Puerta de paso con 1 hoja abatible de eje vertical de dimensiones totales 2.10x2.10m, y para un hueco de paso de 1.90x 2.05m, tipo P6C, formada por: 
- Precerco de madera de pino
- Hojas lisas realizada con tablero aglomerado hidrófugo de 3,5 cm de espesor, con bastidor y refuerzos horizontales de madera de pino, con acabado exterior laminado en HPL de EGGER, colores y modelos a definir por la D.F., incluso canteado perimetral  o PVC similar al laminado
- Marco y tapajuntas de madera maciza de pino finlandés,  con acabado exterior chapado en HPL de EGGER, colores y modelos a definir por la D.F  sg. det. 01 de memorias
- Manillas modelo Xara de Tesa, en ambas hojas
- 3 pernios 100 x 55 de acero inoxidable, por hoja
- Cerradura de acero inoxidable, maestreada según el plan de cierre a definir por la D.F
- Topes en suelo, modelo a definir.
- Pasador embebido en el canto, modelo a definir, en acero inoxidable
Incluso patillas, asiento del precerco y sellado del cerco, junquillos, colocación y sellado, fijaciones y demás materiales y medios auxiliares necesarios para dejar lista esta unidad. Ejecutada según detalles de proyecto e indicaciones de la D.F. Todos los materiales para esta unidad contarán con el certificado CE correspondiente, y aquellos específicos para cada uno de ellos. Medida la unidad colocada, perfectamente asentada y nivelada, con desplomes no superiores a 4 mm. en 1 m.
NOTAS: 
TODOS LOS HERRAJES, INCLUIDAS LAS BISAGRAS, DEBEN SER APROBADOS EXPLÍCITAMENTE POR LA D.O.
Para la elección del acabado, se efectuarán al menos 3 muestras en obra para aprobación del color y acabado definitivos por la D.F.
Todas las cotas de carpintería se comprobarán después de concluida la fase de albañilería.
El sentido de apertura de puertas será el indicado en los planos de arquitectura.
Las dimensiones de los perfiles deberán fijarse tras el calculo estático definitivo. Se deberán seguir todas las normas  de fabricación de los sistemas
Todas las medidas indicadas serán comprobadas por el carpintero bajo su responsabilidad</t>
  </si>
  <si>
    <t>006.015</t>
  </si>
  <si>
    <t>P7. PUERTA CHAPA BANDEJAS 1H, 0.94X1.90 M, ACABADO P02/LACADO</t>
  </si>
  <si>
    <t>Puerta de paso con 1 hoja abatible de eje vertical de dimensiones totales 0.94x1.90m, y para un hueco de paso de 0.88 x 1.85m, tipo P7, formada por: 
- Precerco de madera de pino
- hoja realizada en bandejas de doble chapa de acero galvanizado en frío de 1 mm, separadas entre si 40 mm, montadas sobre perfiles de acero galvanizados en caliente 40.40.3 (incluso marco del mismo perfil), aislamiento intermedio de lana de roca de 4 cm de espesor,
- Acabado de la hoja haia el vestuario, con piezas de gran formato de gres porcelánico esmaltado, acabado mate o natural, de 596x1200x10 mm, BOTTEGA WHITE DE PORCELANOSA, capacidad de absorción de agua E&lt;0,5%, grupo BIa, según UNE-EN 14411. SOPORTE: paramento de placas de yeso laminado y/o cerámicas previamente enfoscadas, vertical, de más de 3 m de altura. COLOCACIÓN: en capa fina y mediante doble encolado con adhesivo cementoso mejorado, C2 TE, según UNE-EN 12004, con deslizamiento reducido y tiempo abierto ampliado. REJUNTADO: con mortero de juntas cementoso mejorado, con absorción de agua reducida y resistencia elevada a la abrasión tipo CG 2 W A, color blanco, en juntas de 3 mm de espesor. Incluso crucetas de PVC. Incluso p.p. de preparación de la superficie soporte, replanteo de los niveles, de la disposición de piezas y de las juntas, corte y cajeado de las piezas, preparación y aplicación del material de colocación, formación de juntas de movimiento,
- Acabado de la hoja hacia la zona de mantenimiento, con una mano de imprimación fijadora y pintados con dos manos de pintura de particulas de aluminio y vidrios termoendurecidos tipo Hammerite de Xylazel o equivalente, con un grosor de 100 micras, color a elegir por D.O
- Marco y tapajuntas de acero galvanizado, acabado lacado en el mismo color que la hoja o a definir por la D.F. hacia la zona de mantenimiento
- Sin tapajuntas al interior (vestuario), quedando el revestimiento de la hoja enrasado con el revestimiento del paramento en el que se intergra
- Manillas modelo Xara de Tesa, al exterior (interior hacioa vestuarios, sin manilla
- 3 pernios 100 x 55 de acero inoxidable, 
- Cerradura de acero inoxidable, maestreada según el plan de cierre a definir por la D.F
- Tope en suelo, modelo a definir.
Incluso patillas, asiento del precerco y sellado del cerco, junquillos, colocación y sellado, fijaciones y demás materiales y medios auxiliares necesarios para dejar lista esta unidad. Ejecutada según detalles de proyecto e indicaciones de la D.F. Todos los materiales para esta unidad contarán con el certificado CE correspondiente, y aquellos específicos para cada uno de ellos. Medida la unidad colocada, perfectamente asentada y nivelada, con desplomes no superiores a 4 mm. en 1 m.
NOTAS: 
TODOS LOS HERRAJES, INCLUIDAS LAS BISAGRAS, DEBEN SER APROBADOS EXPLÍCITAMENTE POR LA D.O.
Para la elección del acabado, se efectuarán al menos 3 muestras en obra para aprobación del color y acabado definitivos por la D.F.
Todas las cotas de carpintería se comprobarán después de concluida la fase de albañilería.
El sentido de apertura de puertas será el indicado en los planos de arquitectura.
Las dimensiones de los perfiles deberán fijarse tras el calculo estático definitivo. Se deberán seguir todas las normas  de fabricación de los sistemas
Todas las medidas indicadas serán comprobadas por el carpintero bajo su responsabilidad</t>
  </si>
  <si>
    <t>006.016</t>
  </si>
  <si>
    <t>P8. PUERTA CHAPA BANDEJAS 1H, 0.94X1.10 M, ACABADO P02/LACADO</t>
  </si>
  <si>
    <t>Puerta de paso con 1 hoja abatible de eje vertical de dimensiones totales 0.94x1.10m, y para un hueco de paso de 0.84 x 1.05m, tipo P8, formada por: 
- Precerco de madera de pino
- hoja realizada en bandejas de doble chapa de acero galvanizado en frío de 1 mm, separadas entre si 40 mm, montadas sobre perfiles de acero galvanizados en caliente 40.40.3 (incluso marco del mismo perfil), aislamiento intermedio de lana de roca de 4 cm de espesor,
- Acabado de la hoja haia el vestuario, con piezas de gran formato de gres porcelánico esmaltado, acabado mate o natural, de 596x1200x10 mm, BOTTEGA WHITE DE PORCELANOSA, capacidad de absorción de agua E&lt;0,5%, grupo BIa, según UNE-EN 14411. SOPORTE: paramento de placas de yeso laminado y/o cerámicas previamente enfoscadas, vertical, de más de 3 m de altura. COLOCACIÓN: en capa fina y mediante doble encolado con adhesivo cementoso mejorado, C2 TE, según UNE-EN 12004, con deslizamiento reducido y tiempo abierto ampliado. REJUNTADO: con mortero de juntas cementoso mejorado, con absorción de agua reducida y resistencia elevada a la abrasión tipo CG 2 W A, color blanco, en juntas de 3 mm de espesor. Incluso crucetas de PVC. Incluso p.p. de preparación de la superficie soporte, replanteo de los niveles, de la disposición de piezas y de las juntas, corte y cajeado de las piezas, preparación y aplicación del material de colocación, formación de juntas de movimiento,
- Acabado de la hoja hacia la zona de mantenimiento, con una mano de imprimación fijadora y pintados con dos manos de pintura de particulas de aluminio y vidrios termoendurecidos tipo Hammerite de Xylazel o equivalente, con un grosor de 100 micras, color a elegir por D.O
- Marco y tapajuntas de acero galvanizado, acabado lacado en el mismo color que la hoja o a definir por la D.F. hacia la zona de mantenimiento
- Sin tapajuntas al interior (vestuario), quedando el revestimiento de la hoja enrasado con el revestimiento del paramento en el que se intergra
- Manillas modelo Xara de Tesa, al exterior (interior hacioa vestuarios, sin manilla
- 2 pernios 100 x 55 de acero inoxidable, 
- Cerradura de acero inoxidable, maestreada según el plan de cierre a definir por la D.F
- Tope en suelo, modelo a definir.
Incluso patillas, asiento del precerco y sellado del cerco, junquillos, colocación y sellado, fijaciones y demás materiales y medios auxiliares necesarios para dejar lista esta unidad. Ejecutada según detalles de proyecto e indicaciones de la D.F. Todos los materiales para esta unidad contarán con el certificado CE correspondiente, y aquellos específicos para cada uno de ellos. Medida la unidad colocada, perfectamente asentada y nivelada, con desplomes no superiores a 4 mm. en 1 m.
NOTAS: 
TODOS LOS HERRAJES, INCLUIDAS LAS BISAGRAS, DEBEN SER APROBADOS EXPLÍCITAMENTE POR LA D.O.
Para la elección del acabado, se efectuarán al menos 3 muestras en obra para aprobación del color y acabado definitivos por la D.F.
Todas las cotas de carpintería se comprobarán después de concluida la fase de albañilería.
El sentido de apertura de puertas será el indicado en los planos de arquitectura.
Las dimensiones de los perfiles deberán fijarse tras el calculo estático definitivo. Se deberán seguir todas las normas  de fabricación de los sistemas
Todas las medidas indicadas serán comprobadas por el carpintero bajo su responsabilidad</t>
  </si>
  <si>
    <t>006.017</t>
  </si>
  <si>
    <t>MAMPARA FRENTE CABINA C/ COLGADOR</t>
  </si>
  <si>
    <t>Suministro y montaje de mampara de frente de cabina de aseo y/o ducha, realizada con placas macizas de EGGER de 13 mm de espesor, compuestas por resinas termoestables homogéneamente reforzadas con fibras de celulosa, incluso p.p. de puertas abatibles o de corredera, según zonas señaladas en planos, bisagras y herrajes de acero inoxidable, muletillas, tiradores de acero con condena interior y soportes inferiores de acero inoxidable, estabilizadores de frente en sección circular y laterales en U en perfil de aluminio lacado, y colgadores de acero inoxidable, antivandálicos, adaptados al espesor de la hoja, y demás materiales y medios auxiliares necesrios para la correcta ejecución de esta undidad.  Realizado por casa especializada totalmente instalada y rematada. Todos los materiales para esta unidad contarán con el certificado CE correspondiente, y aquellos específicos para cada uno de ellos. Medida la superficie ejecutada totalmente rematada.</t>
  </si>
  <si>
    <t>006.018</t>
  </si>
  <si>
    <t>MAMPARA DIVISORIA CABINA</t>
  </si>
  <si>
    <t>Suministro y montaje de mampara divisoria de cabina de aseo y/o ducha y quitavistas, realizada con placas macizas de EGGER o equivalente de 13 mm de espesor, compuestas por resinas termoestables homogeneamente reforzadas con fibras de celulosa y soportes inferiores de acero inoxidable, estabilizadores de frente en sección circular y laterales en U en perfil de aluminio lacado. Realizado por casa especializada totalmente instalada y rematada. Todos los materiales para esta unidad contarán con el certificado CE correspondiente, y aquellos específicos para cada uno de ellos. Medida la superficie ejecutada totalmente rematada.</t>
  </si>
  <si>
    <t>006.019</t>
  </si>
  <si>
    <t>AR01. ARMARIO   1.80X2.10M</t>
  </si>
  <si>
    <t>Suministro y montaje de módulo de armario tipo AR01, de dimensiones totales 1.80x2.10 x0.50m (frente x alto x fondo) formado por:
* 3 Puertas de accionamiento abatible,   de anchos idénticos, repartiendo el frente total del armario en partes iguales, o a definir por la D.F., realizadas en tablero DM de 20mm de espesor, chapadas y postformadas en HPL de EGGER en colores a adefinir por la D.F
Herrajes y accesorios en acero inoxidable mate:
- Bisagras de cazoleta recta
- Pomo cilíndrico  de acero inoxidable mate de Ø20mm, tipo didheya, mod 30120 o equivalente
- cerradura en cada hoja
Incluso p.,p. de canteado de bordes vistos con laminado de idénticas características la hoja, tapas laterales para suplementar anchos con tabiques -en caso necesario, ejecución en taller y traslado a obra y en propia obra, ajustes, y demás materiales y medios auxiliares necesarios para la correcta ejecución de esta unidad. Toda la tonillería vista, será de fijación oculta o tendrá la cabeza lacada en el mismo color que el laminado.  Realizado todo ello según detalles gráficos de proyecto e indicaciones de la D.F. dejando las juntas con paramento y suelo señaladas en planos. Previa a la ejecución, todas las medidas se comprobarán en obra. Medida la unidad instalada, en la posición definitiva, totalmente terminada y nivelada.
NOTAS: 
TODOS LOS HERRAJES, INCLUIDAS LAS BISAGRAS, DEBEN SER APROBADOS EXPLÍCITAMENTE POR LA D.O.
Para la elección del acabado, se efectuarán al menos 3 muestras en obra para aprobación del color y acabado definitivos por la D.F.
Todas las cotas de carpintería se comprobarán después de concluida la fase de albañilería.
El sentido de apertura de puertas será el indicado en los planos de arquitectura.
Las dimensiones de los perfiles deberán fijarse tras el calculo estático definitivo. Se deberán seguir todas las normas  de fabricación de los sistemas
Todas las medidas indicadas serán comprobadas por el carpintero bajo su responsabilidad.</t>
  </si>
  <si>
    <t>006.020</t>
  </si>
  <si>
    <t>AR02. ARMARIO  PARA BIE, TOTALES 0.60X2.10M</t>
  </si>
  <si>
    <t>Suministro y montaje de módulo de armario tipo AR02, de dimensiones totales 0.60x2.10x0.25m (frente x alto x fondo) formado por:
* 1 Puertas de accionamiento abatible, realizada en tablero DM de 20mm de espesor, chapadas y postformadas en HPL de EGGER en colores a adefinir por la D.F
Herrajes y accesorios en acero inoxidable mate:
- Bisagras de cazoleta que permitan aperturas a 170º
- Pomo cilíndrico  de acero inoxidable mate de Ø20mm, tipo didheya, mod 30120 o equivalente
Incluso p.,p. de canteado de bordes vistos con laminado de idénticas características la hoja, tapas laterales para suplementar anchos con tabiques -en caso necesario, ejecución en taller y traslado a obra y en propia obra, ajustes, y demás materiales y medios auxiliares necesarios para la correcta ejecución de esta unidad. Toda la tonillería vista, será de fijación oculta o tendrá la cabeza lacada en el mismo color que el laminado.  Realizado todo ello según detalles gráficos de proyecto e indicaciones de la D.F. dejando las juntas con paramento y suelo señaladas en planos. Previa a la ejecución, todas las medidas se comprobarán en obra. Medida la unidad instalada, en la posición definitiva, totalmente terminada y nivelada.
NOTAS: 
TODOS LOS HERRAJES, INCLUIDAS LAS BISAGRAS, DEBEN SER APROBADOS EXPLÍCITAMENTE POR LA D.O.
Para la elección del acabado, se efectuarán al menos 3 muestras en obra para aprobación del color y acabado definitivos por la D.F.
Todas las cotas de carpintería se comprobarán después de concluida la fase de albañilería.
El sentido de apertura de puertas será el indicado en los planos de arquitectura.
Las dimensiones de los perfiles deberán fijarse tras el calculo estático definitivo. Se deberán seguir todas las normas  de fabricación de los sistemas
Todas las medidas indicadas serán comprobadas por el carpintero bajo su responsabilidad</t>
  </si>
  <si>
    <t>006.021</t>
  </si>
  <si>
    <t>AR03. ARMARIO  PARA BIE Y EXTINTOR, 0.25X2.10M</t>
  </si>
  <si>
    <t>Suministro y montaje de módulo de armario tipo AR03, de dimensiones totales 0.25x2.10x065/030m (frente x alto x fondo) formado por:
* 2 Puertas de accionamiento abatible, realizada en tablero DM de 20mm de espesor, chapadas y postformadas en HPL de EGGER en colores a adefinir por la D.F
Herrajes y accesorios en acero inoxidable mate:
- Bisagras de cazoleta que permitan aperturas a 170º
- Pomo cilíndrico  de acero inoxidable mate de Ø20mm, tipo didheya, mod 30120 o equivalente
Incluso p.,p. de canteado de bordes vistos con laminado de idénticas características la hoja, tapas laterales para suplementar anchos con tabiques -en caso necesario, ejecución en taller y traslado a obra y en propia obra, ajustes, y demás materiales y medios auxiliares necesarios para la correcta ejecución de esta unidad. Toda la tonillería vista, será de fijación oculta o tendrá la cabeza lacada en el mismo color que el laminado.  Realizado todo ello según detalles gráficos de proyecto e indicaciones de la D.F. dejando las juntas con paramento y suelo señaladas en planos. Previa a la ejecución, todas las medidas se comprobarán en obra. Medida la unidad instalada, en la posición definitiva, totalmente terminada y nivelada.
NOTAS: 
TODOS LOS HERRAJES, INCLUIDAS LAS BISAGRAS, DEBEN SER APROBADOS EXPLÍCITAMENTE POR LA D.O.
Para la elección del acabado, se efectuarán al menos 3 muestras en obra para aprobación del color y acabado definitivos por la D.F.
Todas las cotas de carpintería se comprobarán después de concluida la fase de albañilería.
El sentido de apertura de puertas será el indicado en los planos de arquitectura.
Las dimensiones de los perfiles deberán fijarse tras el calculo estático definitivo. Se deberán seguir todas las normas  de fabricación de los sistemas
Todas las medidas indicadas serán comprobadas por el carpintero bajo su responsabilidad</t>
  </si>
  <si>
    <t>006.022</t>
  </si>
  <si>
    <t>AR04. ARMARIO   2.15X2.10M</t>
  </si>
  <si>
    <t>Suministro y montaje de módulo de armario tipo AR04, de dimensiones totales 2.15x2.10 x0.40m (frente x alto x fondo) formado por:
* 4 Puertas de accionamiento abatible,   de anchos idénticos, repartiendo el frente total del armario en partes iguales, o a definir por la D.F., realizadas en tablero DM de 20mm de espesor, chapadas y postformadas en HPL de EGGER en colores a adefinir por la D.F
Herrajes y accesorios en acero inoxidable mate:
- Bisagras de cazoleta recta
- Pomo cilíndrico  de acero inoxidable mate de Ø20mm, tipo didheya, mod 30120 o equivalente
- cerradura en cada hoja
Incluso p.,p. de canteado de bordes vistos con laminado de idénticas características la hoja, tapas laterales para suplementar anchos con tabiques -en caso necesario, ejecución en taller y traslado a obra y en propia obra, ajustes, y demás materiales y medios auxiliares necesarios para la correcta ejecución de esta unidad. Toda la tonillería vista, será de fijación oculta o tendrá la cabeza lacada en el mismo color que el laminado.  Realizado todo ello según detalles gráficos de proyecto e indicaciones de la D.F. dejando las juntas con paramento y suelo señaladas en planos. Previa a la ejecución, todas las medidas se comprobarán en obra. Medida la unidad instalada, en la posición definitiva, totalmente terminada y nivelada.
NOTAS: 
TODOS LOS HERRAJES, INCLUIDAS LAS BISAGRAS, DEBEN SER APROBADOS EXPLÍCITAMENTE POR LA D.O.
Para la elección del acabado, se efectuarán al menos 3 muestras en obra para aprobación del color y acabado definitivos por la D.F.
Todas las cotas de carpintería se comprobarán después de concluida la fase de albañilería.
El sentido de apertura de puertas será el indicado en los planos de arquitectura.
Las dimensiones de los perfiles deberán fijarse tras el calculo estático definitivo. Se deberán seguir todas las normas  de fabricación de los sistemas
Todas las medidas indicadas serán comprobadas por el carpintero bajo su responsabilidad</t>
  </si>
  <si>
    <t>006.023</t>
  </si>
  <si>
    <t>AR05. ARMARIO 2.02X2.10M</t>
  </si>
  <si>
    <t>Suministro y montaje de módulo de armario tipo AR05, de dimensiones totales 2.02x2.10 x0.50m (frente x alto x fondo) formado por:
* 3 Puertas de accionamiento abatible,   de anchos idénticos, repartiendo el frente total del armario en partes iguales, o a definir por la D.F., realizadas en tablero DM de 20mm de espesor, chapadas y postformadas en HPL de EGGER en colores a adefinir por la D.F
Herrajes y accesorios en acero inoxidable mate:
- Bisagras de cazoleta recta
- Pomo cilíndrico  de acero inoxidable mate de Ø20mm, tipo didheya, mod 30120 o equivalente
- cerradura en cada hoja
Incluso p.,p. de canteado de bordes vistos con laminado de idénticas características la hoja, tapas laterales para suplementar anchos con tabiques -en caso necesario, ejecución en taller y traslado a obra y en propia obra, ajustes, y demás materiales y medios auxiliares necesarios para la correcta ejecución de esta unidad. Toda la tonillería vista, será de fijación oculta o tendrá la cabeza lacada en el mismo color que el laminado.  Realizado todo ello según detalles gráficos de proyecto e indicaciones de la D.F. dejando las juntas con paramento y suelo señaladas en planos. Previa a la ejecución, todas las medidas se comprobarán en obra. Medida la unidad instalada, en la posición definitiva, totalmente terminada y nivelada.
NOTAS: 
TODOS LOS HERRAJES, INCLUIDAS LAS BISAGRAS, DEBEN SER APROBADOS EXPLÍCITAMENTE POR LA D.O.
Para la elección del acabado, se efectuarán al menos 3 muestras en obra para aprobación del color y acabado definitivos por la D.F.
Todas las cotas de carpintería se comprobarán después de concluida la fase de albañilería.
El sentido de apertura de puertas será el indicado en los planos de arquitectura.
Las dimensiones de los perfiles deberán fijarse tras el calculo estático definitivo. Se deberán seguir todas las normas  de fabricación de los sistemas
Todas las medidas indicadas serán comprobadas por el carpintero bajo su responsabilidad</t>
  </si>
  <si>
    <t>006.024</t>
  </si>
  <si>
    <t>AR06. FRENTE DE  ARMARIO PARA CUADROS ELÉCTRICOS, 1.57X2.10M</t>
  </si>
  <si>
    <t>Suministro y montaje de frente de armario para cuadros eléctricos, tipo AR06, de dimensiones totales 2.57x2.10m (frente x alto) formado por:
* 2 Puertas de accionamiento abatible,   de anchos idénticos, repartiendo el frente total del armario en partes iguales, o a definir por la D.F., realizadas en tablero DM de 20mm de espesor, chapadas y postformadas en HPL de EGGER en colores a adefinir por la D.F
Herrajes y accesorios en acero inoxidable mate:
- Bisagras de cazoleta recta
- Pomo cilíndrico  de acero inoxidable mate de Ø20mm, tipo didheya, mod 30120 o equivalente
- cerradura en cada hoja
Incluso p.,p. de canteado de bordes vistos con laminado de idénticas características la hoja, tapas laterales para suplementar anchos con tabiques -en caso necesario, ejecución en taller y traslado a obra y en propia obra, ajustes, y demás materiales y medios auxiliares necesarios para la correcta ejecución de esta unidad. Toda la tonillería vista, será de fijación oculta o tendrá la cabeza lacada en el mismo color que el laminado.  Realizado todo ello según detalles gráficos de proyecto e indicaciones de la D.F. dejando las juntas con paramento y suelo señaladas en planos. Previa a la ejecución, todas las medidas se comprobarán en obra. Medida la unidad instalada, en la posición definitiva, totalmente terminada y nivelada.
NOTAS: 
TODOS LOS HERRAJES, INCLUIDAS LAS BISAGRAS, DEBEN SER APROBADOS EXPLÍCITAMENTE POR LA D.O.
Para la elección del acabado, se efectuarán al menos 3 muestras en obra para aprobación del color y acabado definitivos por la D.F.
Todas las cotas de carpintería se comprobarán después de concluida la fase de albañilería.
El sentido de apertura de puertas será el indicado en los planos de arquitectura.
Las dimensiones de los perfiles deberán fijarse tras el calculo estático definitivo. Se deberán seguir todas las normas  de fabricación de los sistemas
Todas las medidas indicadas serán comprobadas por el carpintero bajo su responsabilidad</t>
  </si>
  <si>
    <t>006.025</t>
  </si>
  <si>
    <t>AR07. ARMARIO   2.69X2.10M</t>
  </si>
  <si>
    <t>Suministro y montaje de módulo de armario tipo AR04, de dimensiones totales 2.69x2.10 x0.45m (frente x alto x fondo) formado por:
* 4 Puertas de accionamiento abatible,   de anchos idénticos, repartiendo el frente total del armario en partes iguales, o a definir por la D.F., realizadas en tablero DM de 20mm de espesor, chapadas y postformadas en HPL de EGGER  en colores a adefinir por la D.F
Herrajes y accesorios en acero inoxidable mate:
- Bisagras de cazoleta recta
- Pomo cilíndrico  de acero inoxidable mate de Ø20mm, tipo didheya, mod 30120 o equivalente
- cerradura en cada hoja
Incluso p.,p. de canteado de bordes vistos con laminado de idénticas características la hoja, tapas laterales para suplementar anchos con tabiques -en caso necesario, ejecución en taller y traslado a obra y en propia obra, ajustes, y demás materiales y medios auxiliares necesarios para la correcta ejecución de esta unidad. Toda la tonillería vista, será de fijación oculta o tendrá la cabeza lacada en el mismo color que el laminado.  Realizado todo ello según detalles gráficos de proyecto e indicaciones de la D.F. dejando las juntas con paramento y suelo señaladas en planos. Previa a la ejecución, todas las medidas se comprobarán en obra. Medida la unidad instalada, en la posición definitiva, totalmente terminada y nivelada.
NOTAS: 
TODOS LOS HERRAJES, INCLUIDAS LAS BISAGRAS, DEBEN SER APROBADOS EXPLÍCITAMENTE POR LA D.O.
Para la elección del acabado, se efectuarán al menos 3 muestras en obra para aprobación del color y acabado definitivos por la D.F.
Todas las cotas de carpintería se comprobarán después de concluida la fase de albañilería.
El sentido de apertura de puertas será el indicado en los planos de arquitectura.
Las dimensiones de los perfiles deberán fijarse tras el calculo estático definitivo. Se deberán seguir todas las normas  de fabricación de los sistemas
Todas las medidas indicadas serán comprobadas por el carpintero bajo su responsabilidad</t>
  </si>
  <si>
    <t>006.026</t>
  </si>
  <si>
    <t>REPINTADO DE CARPINTERÍAS METÁLICAS INTERIORES, 2CARAS</t>
  </si>
  <si>
    <t>Repintado de carpinterías metálicas, incluyendo los trabajos de:
- Desmontaje de unidades interiores, con traslado a taller y posteriormente a obra
- Protección de vidrios y retirada de vinilos -según casos.
- Desmontaje de accesorios (manillas, bisagras y resto de herrajes)
- Limpieza profunda con acetona o alcohol. eliminando grasa, suciedad y pinturas antiguas
- Lijado de toda la superficie con lija de grano fino, con aspirado final
- Rebaje y ajustes de las hojas adaptándolas a las dimensiones del hueco, en caso de modificación del espesor final del pavimento de la zona en la que se ubica
- Imprimación epoxi de alta adherencia, para metales no ferrosos.
- Aplicación de tres capas de esmalte al poliuretano de dos componenetes, mediante pistola en color gris antracita  7016 o a definir por la D.F.
 - Limpieza de accesorios, recolocación de manillas, cerraduras, reposición de gomas, y retirada de protecciones,  con recolocación de las unidades en su posición definitiva., recolocación de marcos y guarniciones, comprobación del correcto funcionamiento de todas las unidades y reposición de vinilos  -según casos.
Incluso p.p. de montaje y desmontaje de andamios, medios de elevación de personal para acceso a zonas de gran altura, y demás materiales y medios auxiliares necesarios para la correcta ejecución de esta unidad. 
NOTAS:
Se identificará en cada caso la naturaleza de la carpintería: aluminio o acero, empleando para cadacaso los materiales idóneos.
Se consultará con la D.F. las unidades a pintar con pintura electrostática 
Se repercute en el precio el tratamiento por ambas caras</t>
  </si>
  <si>
    <t>006.027</t>
  </si>
  <si>
    <t>REPINTADO DE BIES</t>
  </si>
  <si>
    <t>Repintado de armarios de BIES y EXTINTORES, incluyendo los trabajos de:
- Desmontaje partes plactivables, y desmontaje de caja completa, en caso necesario. 
- Protección de vidrios y retirada de vinilos 
- Desmontaje de accesorios (manillas, bisagras y resto de herrajes)
- Limpieza profunda con acetona o alcohol. eliminando grasa, suciedad y pinturas antiguas
- Lijado de toda la superficie con lija de grano fino, con aspirado final
- Imprimación epoxi de alta adherencia para acero
- Aplicación de tres capas de esmalte al poliuretano de dos componentes, mediante pistola en color a definir por la D.F., para acero
 - Limpieza de accesorios, recolocación de manillas, cerraduras, retirada de protecciones,  con recolocación de las unidades en su posición definitiva., recolocación de  armarios desmontados, comprobación del correcto funcionamiento de todas las unidades y reposición de vinilos  en vidrios.
Incluso p.p. de montaje y desmontaje de andamios, y demás materiales y medios auxiliares necesarios para la correcta ejecución de esta unidad. 
NOTAS:
Se consultará con la D.F. las unidades a pintar con pintura electrostática 
Se repercute en el precio el tratamiento por ambas caras</t>
  </si>
  <si>
    <t>006.028</t>
  </si>
  <si>
    <t>PASAMANOSTIPO B.02</t>
  </si>
  <si>
    <t>Suministro e instalación completa de pasamanos realizado en tubo hueco de diámetro 40mm, colocados a 90cm, referencia desde cota de pavimento acabado, fijado a cerramiento mediante redondo de Ø10mm, en L, colocado cada 1m
Realizado todo ello en acero galvanizado en caliente  y pintado, previa imprimación fijadora, con dos manos de pintura de resinas, partículas de aluminio y vidrios termoendurecidos Hammerite de Xylazel o equivalente, con un grosor de 100 micras color a definir por la D.F. Incluso p.p. de replanteo, nivelación, tornillería especial, tapados con un embellecedor,  ejecución de taladros, formación de esquinas y remates, soldaduras ejecutadas en taller, traslados a obra y en obra, colocación, y demás materiales y medios auxiliares necesarios pra la correcta ejecución de esta unidad. Realizado todo ello según detalles de documentación gráfica e indicaciones de la D.O. Todos los materiales para esta unidad contarán con el certificado CE correspondiente, y aquellos específicos para cada uno de ellos. Medida la longitud ejecutada totalmente rematada, en proyección horizontal.</t>
  </si>
  <si>
    <t>006.029</t>
  </si>
  <si>
    <t>RECOLOCACIÓN DE BARANDILLA</t>
  </si>
  <si>
    <t>Recolocación de barandilla previamente retirada, con reposición de tornillería de anclaje, embellecedores y accesorios, adaptación de tramos a la nueva ubicación -en caso necesario-, y repaso de acabados incluyendo el decapado previo de las superficies metálicas, aplicación de imprimación fijadora, y acabado con dos manos de pintura de resinas, partículas de aluminio y vidrios termoendurecidos Hammerite de Xylazel o equivalente, con un grosor de 100 micras color a definir por la D.F. Incluso p.p. de replanteo, nivelación, tornillería especial, tapados con un embellecedor,  ejecución de taladros, formación de esquinas y remates, soldaduras ejecutadas en taller, traslados a obra y en obra, colocación, y demás materiales y medios auxiliares necesarios pra la correcta ejecución de esta unidad. Realizado todo ello según detalles de documentación gráfica e indicaciones de la D.O. Todos los materiales para esta unidad contarán con el certificado CE correspondiente, y aquellos específicos para cada uno de ellos. Medida la longitud ejecutada totalmente rematada, en proyección horizontal.</t>
  </si>
  <si>
    <t>006.030</t>
  </si>
  <si>
    <t>B07. MODIFICACIÓN BARANDILLA EN PLATAFORMAS DE MANTENIMIENTO</t>
  </si>
  <si>
    <t>Modificación de barandilla existente en galerías de mantenimiento, incorporando cable trenzado de acero de Ø6mm, a modo de travesaño y con sustitución de revestimiento a base de placas tipo Hercklith. con p.p. de reposición de tornillería de anclaje, embellecedores y accesorios, tensores  y demás materiales y medios auxiliares necesarios pra la correcta ejecución de esta unidad. Realizado todo ello según detalles de documentación gráfica e indicaciones de la D.O. Todos los materiales para esta unidad contarán con el certificado CE correspondiente, y aquellos específicos para cada uno de ellos. Medida la longitud ejecutada totalmente rematada, en proyección horizontal.</t>
  </si>
  <si>
    <t>006.031</t>
  </si>
  <si>
    <t>B06. SUPLEMENTO DE BARANDILLA EXISTENTE CON PASAMANOS</t>
  </si>
  <si>
    <t>Suplemento de barandilla existente para una altura final de 1.10m -referencia de cota desde pavimento acabado-, mediante colocación de pasamanos realizado en tubo hueco de diámetro 40mm, fijado a barandilla existente mediante redondo de Ø10mm, en L, 
Realizado todo ello en acero galvanizado en caliente  y pintado, previa imprimación fijadora, con dos manos de pintura de resinas, partículas de aluminio y vidrios termoendurecidos Hammerite de Xylazel o equivalente, con un grosor de 100 micras color a definir por la D.F. Incluso p.p. de replanteo, nivelación, tornillería especial, tapados con un embellecedor,  ejecución de taladros, formación de esquinas y remates, soldaduras ejecutadas en taller, traslados a obra y en obra, colocación, y demás materiales y medios auxiliares necesarios pra la correcta ejecución de esta unidad. Realizado todo ello según detalles de documentación gráfica e indicaciones de la D.O. Todos los materiales para esta unidad contarán con el certificado CE correspondiente, y aquellos específicos para cada uno de ellos. Medida la longitud ejecutada totalmente rematada, en proyección horizontal.</t>
  </si>
  <si>
    <t>006.032</t>
  </si>
  <si>
    <t>CIERRAPUERTAS OCULTO DESLIZANTE SERIE CT- 2500 DE TESA O EQUIV.</t>
  </si>
  <si>
    <t>Suministro y colocación de cierrapuertas compacto de guía deslizante, modelo CT-2500 de Tesa o equivalente a definir por la D.F: con certificado UNE - EN 1154:1996 + A1:2003,  Fuerza de cierre 3, con dos válvulas separadas para el control de velocidad de cierre y golpe final, válvula de freno a la apertura, guía deslizante, con o sin retenedor según el plan de cierre establecido por la D.O., en colores a definir por la D.F.  Ángulo de apertura hasta 150º.  Marcado CE, apto para puertas con protección contra fuego y humo. Incluso p.p. de treplanteo, nivelación, regulación de cierre y apertura, ajustes de frenos, montaje y desmontaje de andamios, colocación en la cara de las hojas a definir por la D.F., y demás materiales y medios auxiliares necesarios apra la correcta ejecución de esta unidad. Todos los materiales para esta unidad contarán con el certificado CE correspondiente, y aquellos específicos para cada uno de ellos. Medida la unidad colocada y en perfecto estado de funcionamiento.</t>
  </si>
  <si>
    <t>006.033</t>
  </si>
  <si>
    <t>BARRA ANTIPÁNICO MODELO UNIVERSAL 9010 DE TESA O EQUIV</t>
  </si>
  <si>
    <t>Cerradura y barra antipánico modelo Universal 9010 de Tessa o equivalente, sin accionamiento exterior ni contra placa, (con antibloqueo en las unidades señaldas en planos)instalada en hojas de puertas de recorridos de evacuación designada en planos, colores a definir por la D.F. Todos los materiales para esta unidad contarán con el certificado CE correspondiente, y aquellos específicos para cada uno de ellos. Medida la unidad ejecutada totalmente instalada y en perfecto estado de funcionamiento.</t>
  </si>
  <si>
    <t>006.034</t>
  </si>
  <si>
    <t>BOMBÍN CONTROL INTELIGENTE CERRADURA PUERTA / CERRADURA ELECTRÓNICA</t>
  </si>
  <si>
    <t>Suministro e instalación de bombín de cerradura electrónica, con control del mismo desde smartphone, tablet o dispositivo con Bluetooth. Incorpora control con teclado táctil, huella dactilar y mando a distancia. Totalmente instalado, i/p.p. de comprobación del correcto funcionamiento, primer engrase y medios auxiliares.</t>
  </si>
  <si>
    <t>006.035</t>
  </si>
  <si>
    <t>PINTADO BARANDILLAS METÁLICAS EXISTENTES</t>
  </si>
  <si>
    <t>Pintado de barandillas existentes, a mantener,  y repaso de acabados incluyendo la protección de zonas perimetrales, el decapado previo de las superficies metálicas, aplicación de imprimación fijadora, y acabado con dos manos de pintura de resinas, partículas de aluminio y vidrios termoendurecidos Hammerite de Xylazel o equivalente, con un grosor de 100 micras color a definir por la D.F. Incluso p.p. de reposición de tornillería especial  tapada con un embellecedor -en caso necesario,  y demás materiales y medios auxiliares necesarios pra la correcta ejecución de esta unidad. Realizado todo ello según detalles de documentación gráfica e indicaciones de la D.O. Todos los materiales para esta unidad contarán con el certificado CE correspondiente, y aquellos específicos para cada uno de ellos. Medida la longitud ejecutada totalmente rematada</t>
  </si>
  <si>
    <t>Total RFEF.08</t>
  </si>
  <si>
    <t>007</t>
  </si>
  <si>
    <t>CARPINTERÍA Y CERRAJERÍA EXTERIOR</t>
  </si>
  <si>
    <t>007.001</t>
  </si>
  <si>
    <t>PE01.CONJUNTO PUERTA DESLIZANTE CON PUERTA DE EMERGENCIA INTEGRADA, HOMOLOGADA</t>
  </si>
  <si>
    <t>Cunjunto de puerta deslizante con puerta peatonal abatible de 2 hojas integrada,  formado por:
- Portón deslizante de una hoja, incluyendo guías superiores e inferiores en L, de dimensiones 4.70x3.15m
- Puerta abatible de dos hojas simétricas, de dimensiones totales 2.40x2.15, integrada en el paño corredero
Todo ello realizado mediante bastidor perimetral con refuerzos verticales y horizontales intermedios, a base de perfiles de acero galvanizados en caliente 70.3 (incluso marco del mismo perfil), acabados con una mano de imprimación fijadora y pintados con dos manos de pintura de particulas de aluminio y vidrios termoendurecidos tipo Hammerite de Xylazel o equivalente, lacados al horno, con un grosor de 100 micras, color a elegir por D.F, (acabado forja, liso o martelé), con refuerzos necesarios para alojamiento de carpinterías independientes (puerta peatonal abatible) con bisagraas ocultas.
- Revestimiento interior y exterior  de las hojas, de forma independiente, a base de chapa lisa de aluminio lacado, fijada al bastidor 
- Marco y guarnicionesen el hueco de acero galvanizado y lacado al horno, con una mano de imprimación fijadora y pintados con dos manos de pintura de particulas de aluminio y vidrios termoendurecidos tipo Hammerite de Xylazel o equivalente, lacados al horno, con un grosor de 100 micras, color a elegir por D.F, (acabado forja, liso o martelé), 
- Carril para exteriores tipo Klein o equivalente, modelo a definir por la D.F.
- Rodamientos de caucho y carril inferiores, en caso neecesario
- Cerradura de marco de tubo y bisagas reforzadas de acero inoxidable regulables
- Manillas de  acero inoxidable a dos caras, a definir por la D.F.
- Cerradura de acero inoxidable, maestreada según plan de cierre a definir por la D.F. en la hoja deslizante
Realizado todo ello según detalles gráficos de proyecto e indicaciones de la D.F. Incluso p.p. de ejecución en taller, traslados a obra y en obra, montaje, medios auxiliares para elevación y montaje, remates, ajustes,  pruebas de funcionamiento, no admitiendo desplomes superiores a 4mm, homologación de la puerta como puerta de emergencia, y demás materiles y medios auxiliares necesarios para le correcto funcionamiento de esta unidad. 
Antes de la colocación de esta unidad, deberán presentarse muestras de materiales, acabados y herrajes para aprobación por parte de la D.F.
NOTAS: 
TODOS LOS HERRAJES, INCLUIDAS LAS BISAGRAS, DEBEN SER APROBADOS EXPLÍCITAMENTE POR LA D.O.
En zonas de contacto entre metales de diferente naturaleza, se colocará banda continua de neopreno para evitar la corrosión por par galvánico
Para la elección del acabado, se efectuarán al menos 3 muestras en obra para aprobación del color y acabado definitivos por la D.F.
Todas las cotas de carpintería se comprobarán después de concluida la fase de albañilería.
El sentido de apertura de puertas será el indicado en los planos de arquitectura.
Las dimensiones de los perfiles deberán fijarse tras el calculo estático definitivo. Se deberán seguir todas las normas  de fabricación de los sistemas
Todas las medidas indicadas serán comprobadas por el carpintero bajo su responsabilidad</t>
  </si>
  <si>
    <t>007.002</t>
  </si>
  <si>
    <t>REPINTADO DE CARPINTERÍAS METÁLICAS EXTERIORES UNA CARA</t>
  </si>
  <si>
    <t>Repintado de carpinterías metálicas exteriores, incluyendo los trabajos de:
- Desmontaje de unidades  exteriores, con traslado a taller y posteriormente a obra, dado el caso
- Protección de vidrios y retirada de vinilos -según casos.
- Desmontaje de accesorios (manillas, bisagras y resto de herrajes)
- Limpieza profunda con acetona o alcohol. eliminando grasa, suciedad y pinturas antiguas
- Lijado de toda la superficie con lija de grano fino, con aspirado final
- Rebaje y ajustes de las hojas adaptándolas a las dimensiones del hueco, en caso de modificación del espesor final del pavimento de la zona en la que se ubica
- Imprimación epoxi de alta adherencia, para metales no ferrosos.
- Aplicación de tres capas de esmalte al poliuretano de dos componenetes, mediante pistola en color gris antracita  7016 o a definir por la D.F.
 - Limpieza de accesorios, recolocación de manillas, cerraduras, reposición de gomas, y retirada de protecciones,  con recolocación de las unidades en su posición definitiva., recolocación de marcos y guarniciones, comprobación del correcto funcionamiento de todas las unidades y reposición de vinilos  -según casos.
Incluso p.p. de montaje y desmontaje de andamios, medios de elevación de personal para acceso a zonas de gran altura, y demás materiales y medios auxiliares necesarios para la correcta ejecución de esta unidad. 
NOTAS:
Se identificará en cada caso la naturaleza de la carpintería: aluminio o acero, empleando para cada caso los materiales idóneos.
Se consultará con la D.F. las unidades a pintar con pintura electrostática 
Se repercute en el precio el tratamiento por UNA CARA</t>
  </si>
  <si>
    <t>Total 007</t>
  </si>
  <si>
    <t>008</t>
  </si>
  <si>
    <t>EQUIPAMIENTO</t>
  </si>
  <si>
    <t>008.001</t>
  </si>
  <si>
    <t>APARATOS SANITARIOS</t>
  </si>
  <si>
    <t>008.001.001</t>
  </si>
  <si>
    <t>ENCIMERA  TIPOA BSK WB LINEAL 3230 X550 DASH PANEL 125 BLANCO MATE</t>
  </si>
  <si>
    <t>Suministro e instalación de lavabo surface  tipo A modelo BSK WB LINEAL 3230 x550 DASH PANEL 125 BLANCO MATE SIN REBOSADERO  de Roca, incluyendo subestructura soporte fijada a paramento, desagües fijos abiertos, sellados, replanteo, nivelación, traslados a obra y en obra, y demás materiales y medios auxiliares necesarios para la correcta ejecución de esta unidad.</t>
  </si>
  <si>
    <t>008.001.002</t>
  </si>
  <si>
    <t>ENCIMERA  TIPOA BSK WB LINEAL 3650 X550 DASH PANEL 125 BLANCO MATE</t>
  </si>
  <si>
    <t>Suministro e instalación de lavabo surface  tipo A modelo BSK WB LINEAL 3650 x550 DASH PANEL 125 BLANCO MATE SIN REBOSADERO  de Roca, incluyendo subestructura soporte fijada a paramento, desagües fijos abiertos, sellados, replanteo, nivelación, traslados a obra y en obra, y demás materiales y medios auxiliares necesarios para la correcta ejecución de esta unidad.</t>
  </si>
  <si>
    <t>008.001.003</t>
  </si>
  <si>
    <t>ENCIMERA  TIPOA BSK WB LINEAL 3700 X550 DASH PANEL 125 BLANCO MATE</t>
  </si>
  <si>
    <t>Suministro e instalación de lavabo surface  tipo A modelo BSK WB LINEAL 3700 x550 DASH PANEL 125 BLANCO MATE SIN REBOSADERO  de Roca, incluyendo subestructura soporte fijada a paramento, desagües fijos abiertos, sellados, replanteo, nivelación, traslados a obra y en obra, y demás materiales y medios auxiliares necesarios para la correcta ejecución de esta unidad.</t>
  </si>
  <si>
    <t>008.001.004</t>
  </si>
  <si>
    <t>ENCIMERA  TIPOA BSK WB LINEAL 3750 X550 DASH PANEL 125 BLANCO MATE</t>
  </si>
  <si>
    <t>Suministro e instalación de lavabo surface  tipo A modelo BSK WB LINEAL 3750 x550 DASH PANEL 125 BLANCO MATE SIN REBOSADERO  de Roca, incluyendo subestructura soporte fijada a paramento, desagües fijos abiertos, sellados, replanteo, nivelación, traslados a obra y en obra, y demás materiales y medios auxiliares necesarios para la correcta ejecución de esta unidad.</t>
  </si>
  <si>
    <t>008.001.005</t>
  </si>
  <si>
    <t>LAVABO DE SURFEX MURAL A MEDIDA MODO DASH, REF AW8112580000001000, 600X550MM</t>
  </si>
  <si>
    <t>Suministro e instalación de Lavabo de SURFEX mural a medida MODO DASH, REF AW8112580000001000  de Roca, dimensiones 600x550mm, color blanco, faldón de 125mm, incluyendo subestructura soporte fijada a paramento, desagües fijos abiertos, sellados, replanteo, nivelación, traslados a obra y en obra, y demás materiales y medios auxiliares necesarios para la correcta ejecución de esta unidad.</t>
  </si>
  <si>
    <t>008.001.006</t>
  </si>
  <si>
    <t>LAVABO DE SURFEX MURAL A MEDIDA MODO DASH, REF AW81141A0000001000, 1050X550</t>
  </si>
  <si>
    <t>Suministro e instalación de Lavabo de SURFEX mural a medida MODO DASH, REF AW81141A0000001000  de Roca, dimensiones 1050x550mm, color blanco, faldón de 125mm, incluyendo subestructura soporte fijada a paramento, desagües fijos abiertos, sellados, replanteo, nivelación, traslados a obra y en obra, y demás materiales y medios auxiliares necesarios para la correcta ejecución de esta unidad.</t>
  </si>
  <si>
    <t>008.001.007</t>
  </si>
  <si>
    <t>LAVABO DE SURFEX MURAL A MEDIDA MODO DASH, REF AW8115782B40002000, 1400X550</t>
  </si>
  <si>
    <t>Suministro e instalación de Lavabo de SURFEX mural a medida MODO DASH, REF AW8115782B40002000 de Roca, dimensiones 1400x550mm, color blanco, faldón de 125mm, incluyendo subestructura soporte fijada a paramento, desagües fijos abiertos, sellados, replanteo, nivelación, traslados a obra y en obra, y demás materiales y medios auxiliares necesarios para la correcta ejecución de esta unidad.</t>
  </si>
  <si>
    <t>008.001.008</t>
  </si>
  <si>
    <t>LAVABO DE SURFEX MURAL A MEDIDA MODO SQUARE REF AW123758000AD003, 1880X505</t>
  </si>
  <si>
    <t>Suministro e instalación de Lavabo de SURFEX mural a medida MODO SQUARE REF AW123758000AD003 de Roca, dimensiones 1880x505mm, color blanco, faldón de 125mm, con doble cubeta de  450x260mm cada una, incluyendo subestructura soporte fijada a paramento, desagües fijos abiertos, sellados, replanteo, nivelación, tapas traslados a obra y en obra, y demás materiales y medios auxiliares necesarios para la correcta ejecución de esta unidad.</t>
  </si>
  <si>
    <t>008.001.009</t>
  </si>
  <si>
    <t>LAVABO DE SURFEX MURAL A MEDIDA MODO SQUARE REF AW1239C4000AD003, 2500X505</t>
  </si>
  <si>
    <t>Suministro e instalación de Lavabo de SURFEX mural a medida MODO SQUARE REF AW1239C4000AD003de Roca, dimensiones 2500x505mm, color blanco, faldón de 125mm, con doble cubeta de  450x260mm cada una, incluyendo subestructura soporte fijada a paramento, desagües fijos abiertos, sellados, replanteo, nivelación, tapas traslados a obra y en obra, y demás materiales y medios auxiliares necesarios para la correcta ejecución de esta unidad.</t>
  </si>
  <si>
    <t>Total 008.001</t>
  </si>
  <si>
    <t>008.002</t>
  </si>
  <si>
    <t>ASEOS Y VESTUARIOS</t>
  </si>
  <si>
    <t>008.002.001</t>
  </si>
  <si>
    <t>ASA DE BAÑO ABATIBLE ACCESS COMFORT, CON PORTARROLLO, 99X800X220 MM, BLANCO,</t>
  </si>
  <si>
    <t>Suministro e instalación completa de Asa de baño abatible Access COMFORT, con portarrollo, 99x800x220 mm, blanco,(REF A816916009), anclada a pared con tornillería de acero inoxidable y rematada con embellecedor. Medida la unidad instalada totalmente rematada.</t>
  </si>
  <si>
    <t>008.002.002</t>
  </si>
  <si>
    <t>ASA DE BAÑO ABATIBLE ACCESS COMFORT, 99X800X220 MM, BLANCO,</t>
  </si>
  <si>
    <t>Suministro e instalación completa de Asa de baño abatible Access COMFORT, 99x800x220 mm, blanco, (REF A816909009), anclada a pared con tornillería de acero inoxidable y rematada con embellecedor. Medida la unidad instalada totalmente rematada.</t>
  </si>
  <si>
    <t>008.002.003</t>
  </si>
  <si>
    <t>DISPENSADOR DE JABÓN LÍQUIDO CON PULSADOR (800 ML), PUBLIC 105X113X180MM, BRILLO</t>
  </si>
  <si>
    <t>Suministro e instalción completa de Dispensador de jabón líquido con pulsador, colección Public de ROCA, (REF A817404001) dimensiones (Ln x An x Al) 105x113x180 mm y peso 0,54 kg, en acero inoxidable AISI 304, acabado brillo, con capacidad para 800 ml, dotado de llave de seguridad, incluso material de fijación, replanteo, nivelación, colocación. Medida la unidad instalada y en perfecto estado de funcionamiento.</t>
  </si>
  <si>
    <t>008.002.004</t>
  </si>
  <si>
    <t>DISPENSADOR DE PAPEL HIGIÉNICO PUBLIC, Ø260 MM, 260X130X265 MM, BRILLO</t>
  </si>
  <si>
    <t>Suministro e instalación completa de dispensador de papel higiénico Public,  de ROCA, REF A817406001, de diámetro 260 mm, 260x130x265 mm, en acero inoxidable AISI304, acabado brillo. Iincluso p.p. de anclajes a pared, replanteo, nivelación y ajustes. Medida la unidad ejecutada totalmente instalada</t>
  </si>
  <si>
    <t>008.002.005</t>
  </si>
  <si>
    <t>SECADOR DE MANOS CON SENSOR PUBLIC, 175X149X252 MM, PULIDO</t>
  </si>
  <si>
    <t>Suministro e instalación de Secador de manos con sensor colección Public de ROCA, dimensiones (Ln x An x Al)
175x149x252 mm y peso 3,5 kg, (REF A817420C00) en acero inoxidable AISI 304, acabado pulido
Incluso p.p. de replanteo, nivelación, fijación, conexión a red, cableado y ayudas de albañilería. Medida la unidad ejecutada totalmente instalada y en perfecto estado de funcionamiento.</t>
  </si>
  <si>
    <t>008.002.006</t>
  </si>
  <si>
    <t>BARRA HORIZONTAL MINUSVALIDO L, N-9 DE NOFER O EQUIV</t>
  </si>
  <si>
    <t>Barra fija horizontal para zonas de ducha adaptadas, en L, de dimensiones totales 762+762 cm y ángulo 90º, realizada en acero inoxidable AISI-304 satinado, modelo N 9 de Nofer o equivalente, anclada a pared con tornillería de acero inoxidable y rematada con embellecedor. Medida la unidad instalada totalmente rematada.</t>
  </si>
  <si>
    <t>008.002.007</t>
  </si>
  <si>
    <t>SILLA ABATIBLE DUCHA</t>
  </si>
  <si>
    <t>Silla abatible para ducha de 360x400 mm, modelo N-11 de Nofer, o equivalente, realizada con tubo de acero inoxidable AISI 304 satinado, 23x1,5 mm. con asiento sujeto a los tubos mediante taladros y anclada al muro. Incluso p.p. de elementos de sujección y tornillería en acero inoxidable. Medida la unidad totalmente colocada.</t>
  </si>
  <si>
    <t>008.002.008</t>
  </si>
  <si>
    <t>PERCHA VICTORIA (ACC), 57X40X57 MM, CROMADO</t>
  </si>
  <si>
    <t>Suministro e instalación de percha, colección Victoria (acc) de ROCA, (REF A817740C00) dimensiones (Ln x An x Al) 57x40x57 mm y peso 0,208 kg, acabado cromado, posibilidad de instalación mediante tornillería o adhesivo. Incluso colocación y tornillería de acero inoxidable. Todos los elementos necesarios y empleados en esta unidad contarán con el Certificado de Idoneidad Técnica (CE) correspondiente, y aquéllos certificados específicos para cada uno de ellos. Medida la unidad colocada.</t>
  </si>
  <si>
    <t>008.002.009</t>
  </si>
  <si>
    <t>ESCOBILLERO DE SUELO O PARED VICTORIA (ACC), 87X94X370 MM, CROMADO</t>
  </si>
  <si>
    <t>Suministro e instalación de Escobillero de suelo o pared, colección Victoria (acc) de ROCA, (REF. A817891C00) dimensiones (Ln x An x Al) 87x94x370 mm y peso 0,846 kg, acabado cromado, con posibilidad de instalación mediante tornillería o adhesivo.. Incluso colocación y tornillería de acero inoxidable. Todos los elementos necesarios y empleados en esta unidad contarán con el Certificado de Idoneidad Técnica (CE) correspondiente, y aquéllos certificados específicos para cada uno de ellos. Medida la unidad colocada.</t>
  </si>
  <si>
    <t>008.002.010</t>
  </si>
  <si>
    <t>SUMINISTRO Y COLOCACIÓN DE BANCO EN VESTUARIO TÉCNICO 3.25X0.40</t>
  </si>
  <si>
    <t>Suministro e instalación de banco corrido de vestuario ejecutado con panel compacto fenólico HPL de EGGER, de núcleo coloreado, GRIS SOMBRA U721 de 12 mm de espesor,   incluso subestructura auxiliar metálica 50.50.2en L, anclada  paramento, , elementos de fijación, remates, mecanizados, cantos vistos terminados, asiento con acabado postformado de radio suave, y demás materiales  y medios auxiliares necesarios para la correcta ejecución de esta unidad. Media la unidad colocad  totalmente  termianda. REalizado todo ello según detalles de proyecto.</t>
  </si>
  <si>
    <t>Total 008.002</t>
  </si>
  <si>
    <t>008.003</t>
  </si>
  <si>
    <t>SEÑALÉCTICA</t>
  </si>
  <si>
    <t>008.003.001</t>
  </si>
  <si>
    <t>RÓTULO SALAS Y DEPENDENCIAS 20X40 ACERO INOX</t>
  </si>
  <si>
    <t>Suministro e instalación de cartel identificativo de salas, de dimensiones 20x40cm, fabricado en acero inoxidable, con texto e icono troquelado en lase en la propia chapa, con cantos redondeados y acabado a definir por la D.F. Incluso p.p. de materiale de fijación, replanteo, nivelación anclajes ocultos, limpieza y artes finales.</t>
  </si>
  <si>
    <t>008.003.002</t>
  </si>
  <si>
    <t>RÓTULO DIRECCIONAL 60X40 ACERO INOX</t>
  </si>
  <si>
    <t>Suministro e instalación de cartel direccional, de dimensiones 60x40cm, fabricado en acero inoxidable, con texto e icono troquelado en lase en la propia chapa, con cantos redondeados y acabado a definir por la D.F. Incluso p.p. de materiale de fijación, replanteo, nivelación anclajes ocultos limpieza y artes finales.</t>
  </si>
  <si>
    <t>Total 008.003</t>
  </si>
  <si>
    <t>008.004</t>
  </si>
  <si>
    <t>VARIOS</t>
  </si>
  <si>
    <t>008.004.001</t>
  </si>
  <si>
    <t>BARRA BAR SG. DET 6.9</t>
  </si>
  <si>
    <t>Suministro completo de mobiliario de barra bar, de dimensiones totales 6.50 x0.55 -0.80 x 1.10 (largo x ancho x alto), formado por :
- Frontal continuo de1.10 m de altura formado por doble tablero MDF  de 18mm de espesor montados sobre bastidor portante anclado a suelo, y  forrados en chapa de acero inoxidable mate, con el frente visto troquelado según diseño. al exterior, y en HPL al interior.
- Encimera superior (sobre fronta)l, de 55cm de ancho y sobresaliendo 10 cm sobre el frente del mostrador, realizada en tablero contrachapado revestida en chapa lisa de acero inoxidable mate, con faldón inferior de 40mm, con zona abatible para entrada y salida de personal, 
- Mueble bajo de acero inoxidable, para integración de equipamiento y electrodomésticos
Incluso p.p. de iluminación led integrada en el mobiliario, pases de instalaciones, tomas de agua, tomas de corriente según disposición de electrodoméstivos (neveras, lavavasos, etc,. ) nivelación, fijación, elementos rigidizadores, traslados a obra y en obra, y demás materiales y medios auxiliares necesarios para la correcta ejeución d esta unidad. Realizado todo ello según detalle 06.09  e indicaicones de la D.F. Medida la unidad instalada terminada.</t>
  </si>
  <si>
    <t>Total 008.004</t>
  </si>
  <si>
    <t>Total 008</t>
  </si>
  <si>
    <t>009</t>
  </si>
  <si>
    <t>INSTALACIÓN DE SANEAMIENTO</t>
  </si>
  <si>
    <t>009.001</t>
  </si>
  <si>
    <t>RED DE PEQUEÑA EVACUACIÓN, EMPOTRADA.DE 50 MM DE DIÁMETRO</t>
  </si>
  <si>
    <t>Red de pequeña evacuación, empotrada, formada por tubo de PVC, serie B, de 50 mm de diámetro y 3 mm de espesor, que conecta el aparato con la bajante, el colector o el bote sifónico; unión pegada con adhesivo. Incluso líquido limpiador, adhesivo para tubos y accesorios de PVC, material auxiliar para montaje y sujeción a la obra, accesorios y piezas especiales.
Incluye: Replanteo del recorrido de la tubería y de la situación de los elementos de sujeción. Presentación de tubos. Fijación del material auxiliar para montaje y sujeción a la obra. Montaje, conexionado y comprobación de su correcto funcionamiento.
Criterio de medición de proyecto: Longitud medida según documentación gráfica de Proyecto.
Criterio de medición de obra: Se medirá la longitud realmente ejecutada según especificaciones de Proyecto.</t>
  </si>
  <si>
    <t>009.002</t>
  </si>
  <si>
    <t>RED DE PEQUEÑA EVACUACIÓN, EMPOTRADA.DE 75 MM DE DIÁMETRO</t>
  </si>
  <si>
    <t>Red de pequeña evacuación, empotrada, formada por tubo de PVC, serie B, de 75 mm de diámetro y 3 mm de espesor, que conecta el aparato con la bajante, el colector o el bote sifónico; unión pegada con adhesivo. Incluso líquido limpiador, adhesivo para tubos y accesorios de PVC, material auxiliar para montaje y sujeción a la obra, accesorios y piezas especiales.
Incluye: Replanteo del recorrido de la tubería y de la situación de los elementos de sujeción. Presentación de tubos. Fijación del material auxiliar para montaje y sujeción a la obra. Montaje, conexionado y comprobación de su correcto funcionamiento.
Criterio de medición de proyecto: Longitud medida según documentación gráfica de Proyecto.
Criterio de medición de obra: Se medirá la longitud realmente ejecutada según especificaciones de Proyecto.</t>
  </si>
  <si>
    <t>009.003</t>
  </si>
  <si>
    <t>RED DE PEQUEÑA EVACUACIÓN, EMPOTRADA.DE 90 MM DE DIÁMETRO</t>
  </si>
  <si>
    <t>Red de pequeña evacuación, empotrada, formada por tubo de PVC, serie B, de 90 mm de diámetro y 3,2 mm de espesor, que conecta el aparato con la bajante, el colector o el bote sifónico; unión pegada con adhesivo. Incluso líquido limpiador, adhesivo para tubos y accesorios de PVC, material auxiliar para montaje y sujeción a la obra, accesorios y piezas especiales.
Incluye: Replanteo del recorrido de la tubería y de la situación de los elementos de sujeción. Presentación de tubos. Fijación del material auxiliar para montaje y sujeción a la obra. Montaje, conexionado y comprobación de su correcto funcionamiento.
Criterio de medición de proyecto: Longitud medida según documentación gráfica de Proyecto.
Criterio de medición de obra: Se medirá la longitud realmente ejecutada según especificaciones de Proyecto.</t>
  </si>
  <si>
    <t>009.004</t>
  </si>
  <si>
    <t>RED DE PEQUEÑA EVACUACIÓN, EMPOTRADA. DE 110 MM DE DIÁMETRO</t>
  </si>
  <si>
    <t>Red de pequeña evacuación, empotrada, formada por tubo de PVC, serie B, de 110 mm de diámetro y 3,2 mm de espesor, que conecta el aparato con la bajante, el colector o el bote sifónico; unión pegada con adhesivo. Incluso líquido limpiador, adhesivo para tubos y accesorios de PVC, material auxiliar para montaje y sujeción a la obra, accesorios y piezas especiales.
Incluye: Replanteo del recorrido de la tubería y de la situación de los elementos de sujeción. Presentación de tubos. Fijación del material auxiliar para montaje y sujeción a la obra. Montaje, conexionado y comprobación de su correcto funcionamiento.
Criterio de medición de proyecto: Longitud medida según documentación gráfica de Proyecto.
Criterio de medición de obra: Se medirá la longitud realmente ejecutada según especificaciones de Proyecto.</t>
  </si>
  <si>
    <t>009.005</t>
  </si>
  <si>
    <t>COLECTOR ENTERRADO.DE 110 MM DE DIÁMETRO EXTERIOR</t>
  </si>
  <si>
    <t>Colector enterrado de red horizontal de saneamiento, con arquetas, con una pendiente mínima del 2%, para la evacuación de aguas residuales y/o pluviales, formado por tubo de PVC liso, serie SN-4, rigidez anular nominal 4 kN/m², de 110 mm de diámetro exterior, pegado mediante adhesivo, colocado sobre lecho de arena de 10 cm de espesor, debidamente compactada y nivelada con pisón vibrante de guiado manual, relleno lateral compactando hasta los riñones y posterior relleno con la misma arena hasta 30 cm por encima de la generatriz superior de la tubería. Incluso líquido limpiador y adhesivo para tubos y accesorios de PVC.
Criterio de valoración económica: El precio no incluye las arquetas, la excavación ni el relleno principal.
Incluye: Replanteo y trazado del conducto en planta y pendientes. Presentación en seco de tubos y piezas especiales. Vertido de la arena en el fondo de la zanja. Descenso y colocación de los colectores en el fondo de la zanja. Montaje, conexionado y comprobación de su correcto funcionamiento. Ejecución del relleno envolvente.
Criterio de medición de proyecto: Longitud medida en proyección horizontal, según documentación gráfica de Proyecto, entre caras interiores de arquetas.
Criterio de medición de obra: Se medirá, en proyección horizontal, la longitud realmente ejecutada según especificaciones de Proyecto, entre caras interiores de arquetas, incluyendo los tramos ocupados por piezas especiales.</t>
  </si>
  <si>
    <t>009.006</t>
  </si>
  <si>
    <t>COLECTOR ENTERRADO.DE 125 MM DE DIÁMETRO EXTERIOR</t>
  </si>
  <si>
    <t>Colector enterrado de red horizontal de saneamiento, con arquetas, con una pendiente mínima del 2%, para la evacuación de aguas residuales y/o pluviales, formado por tubo de PVC liso, serie SN-4, rigidez anular nominal 4 kN/m², de 125 mm de diámetro exterior, pegado mediante adhesivo, colocado sobre lecho de arena de 10 cm de espesor, debidamente compactada y nivelada con pisón vibrante de guiado manual, relleno lateral compactando hasta los riñones y posterior relleno con la misma arena hasta 30 cm por encima de la generatriz superior de la tubería. Incluso líquido limpiador y adhesivo para tubos y accesorios de PVC.
Criterio de valoración económica: El precio no incluye las arquetas, la excavación ni el relleno principal.
Incluye: Replanteo y trazado del conducto en planta y pendientes. Presentación en seco de tubos y piezas especiales. Vertido de la arena en el fondo de la zanja. Descenso y colocación de los colectores en el fondo de la zanja. Montaje, conexionado y comprobación de su correcto funcionamiento. Ejecución del relleno envolvente.
Criterio de medición de proyecto: Longitud medida en proyección horizontal, según documentación gráfica de Proyecto, entre caras interiores de arquetas.
Criterio de medición de obra: Se medirá, en proyección horizontal, la longitud realmente ejecutada según especificaciones de Proyecto, entre caras interiores de arquetas, incluyendo los tramos ocupados por piezas especiales.</t>
  </si>
  <si>
    <t>009.007</t>
  </si>
  <si>
    <t>COLECTOR ENTERRADO.DE 160 MM DE DIÁMETRO EXTERIOR</t>
  </si>
  <si>
    <t>Colector enterrado de red horizontal de saneamiento, con arquetas, con una pendiente mínima del 2%, para la evacuación de aguas residuales y/o pluviales, formado por tubo de PVC liso, serie SN-4, rigidez anular nominal 4 kN/m², de 160 mm de diámetro exterior, pegado mediante adhesivo, colocado sobre lecho de arena de 10 cm de espesor, debidamente compactada y nivelada con pisón vibrante de guiado manual, relleno lateral compactando hasta los riñones y posterior relleno con la misma arena hasta 30 cm por encima de la generatriz superior de la tubería. Incluso líquido limpiador y adhesivo para tubos y accesorios de PVC.
Criterio de valoración económica: El precio no incluye las arquetas, la excavación ni el relleno principal.
Incluye: Replanteo y trazado del conducto en planta y pendientes. Presentación en seco de tubos y piezas especiales. Vertido de la arena en el fondo de la zanja. Descenso y colocación de los colectores en el fondo de la zanja. Montaje, conexionado y comprobación de su correcto funcionamiento. Ejecución del relleno envolvente.
Criterio de medición de proyecto: Longitud medida en proyección horizontal, según documentación gráfica de Proyecto, entre caras interiores de arquetas.
Criterio de medición de obra: Se medirá, en proyección horizontal, la longitud realmente ejecutada según especificaciones de Proyecto, entre caras interiores de arquetas, incluyendo los tramos ocupados por piezas especiales.</t>
  </si>
  <si>
    <t>009.008</t>
  </si>
  <si>
    <t>ARQUETA DE OBRA DE FÁBRICA.</t>
  </si>
  <si>
    <t>Arqueta de paso, no registrable, enterrada, construida con fábrica de ladrillo cerámico macizo, de 1/2 pie de espesor, recibido con mortero de cemento, industrial, M-5, de dimensiones interiores 50x50x50 cm, sobre solera de hormigón en masa HM-30/B/20/X0+XA2 de 15 cm de espesor, formación de pendiente mínima del 2%, con el mismo tipo de hormigón, enfoscada y bruñida interiormente con mortero de cemento, industrial, con aditivo hidrófugo, M-15 formando aristas y esquinas a media caña, cerrada superiormente con tablero cerámico hueco machihembrado y losa de hormigón HA-30/B/20/XC4+XA2, armada con malla electrosoldada y sellada herméticamente con mortero de cemento. Incluso mortero para sellado de juntas y piezas de PVC cortadas longitudinalmente para formación del canal en el fondo de la arqueta.
Criterio de valoración económica: El precio no incluye la excavación ni el relleno del trasdós.
Incluye: Replanteo. Vertido y compactación del hormigón en formación de solera. Formación de la obra de fábrica con ladrillos, previamente humedecidos, colocados con mortero. Conexionado de los colectores a la arqueta. Relleno de hormigón para formación de pendientes y colocación de las piezas de PVC en el fondo de la arqueta. Enfoscado y bruñido con mortero, redondeando los ángulos del fondo y de las paredes interiores de la arqueta. Formación del tablero armado.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</si>
  <si>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009.009</t>
  </si>
  <si>
    <t>RED INTERIOR DE EVACUACIÓN PARA VESTUARIO SELECCIÓN.</t>
  </si>
  <si>
    <t>Red interior de evacuación, para cuarto de baño con dotación para: inodoros, lavabos sencillos, duchas de obras, bidé, realizada con tubo de PVC, serie B para la red de desagües que conectan la evacuación de los aparatos con el bote sifónico y con la bajante, con los diámetros necesarios para cada punto de servicio, bote sifónico de PVC, de 110 mm de diámetro, con tapa ciega de acero inoxidable y sumidero sifónico de PVC con rejilla de acero inoxidable de 100x100 mm y salidas vertical y horizontal de 40 mm de diámetro. Incluso líquido limpiador, adhesivo para tubos y accesorios de PVC, material auxiliar para montaje y sujeción a la obra, accesorios y piezas especiales.
Criterio de valoración económica: El precio no incluye la impermeabilización del suelo y las paredes de la ducha, hasta 60 cm de altura ni el enfoscado con mortero hidrófugo.
Incluye: Replanteo. Presentación en seco de los tubos. Fijación del material auxiliar para montaje y sujeción a la obra. Colocación del bote sifónico.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</si>
  <si>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009.010</t>
  </si>
  <si>
    <t>CANALETA DE DRENAJE PARA DUCHA DE OBRA.</t>
  </si>
  <si>
    <t>Canaleta de drenaje de acero inoxidable de 70 mm de anchura y 950 mm de longitud, con sifón extraíble y válvula de aireación de ABS de salida horizontal de polipropileno de 40 mm de diámetro y 115 mm de altura, y rejilla y marco de acero inoxidable modelo Classic, para desagüe de ducha de obra.
Incluye: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</si>
  <si>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009.011</t>
  </si>
  <si>
    <t>RED INTERIOR DE EVACUACIÓN PARA ASEO.</t>
  </si>
  <si>
    <t>Red interior de evacuación, para aseo con dotación para: inodoro, lavabo sencillo, realizada con tubo de PVC, serie B para la red de desagües que conectan la evacuación de los aparatos con el bote sifónico y con la bajante, con los diámetros necesarios para cada punto de servicio, y bote sifónico de PVC, de 110 mm de diámetro, con tapa ciega de acero inoxidable. Incluso líquido limpiador, adhesivo para tubos y accesorios de PVC, material auxiliar para montaje y sujeción a la obra, accesorios y piezas especiales.
Incluye: Replanteo. Presentación en seco de los tubos. Fijación del material auxiliar para montaje y sujeción a la obra. Colocación del bote sifónico.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</si>
  <si>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009.012</t>
  </si>
  <si>
    <t>RED INTERIOR DE EVACUACIÓN PARA USOS COMPLEMENTARIOS.</t>
  </si>
  <si>
    <t>Red interior de evacuación, para usos complementarios con dotación para: lavadero, realizada con tubo de PVC, serie B para la red de desagües que conectan la evacuación de los aparatos con la bajante, con los diámetros necesarios para cada punto de servicio. Incluso líquido limpiador, adhesivo para tubos y accesorios de PVC, material auxiliar para montaje y sujeción a la obra, accesorios y piezas especiales.
Incluye: Replanteo del recorrido de la tubería y de la situación de los elementos de sujeción. Presentación en seco de los tubos. Fijación del material auxiliar para montaje y sujeción a la obra.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</si>
  <si>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009.013</t>
  </si>
  <si>
    <t>RED INTERIOR DE EVACUACIÓN PARA VESTUARIO JUGADORES.</t>
  </si>
  <si>
    <t>Red interior de evacuación, para vestuario con dotación para: inodoros, lavabos sencillos, duchas de obras, realizada con tubo de PVC, serie B para la red de desagües que conectan la evacuación de los aparatos con el bote sifónico y con la bajante, con los diámetros necesarios para cada punto de servicio, bote sifónico de PVC, de 110 mm de diámetro, con tapa ciega de acero inoxidable y sumidero sifónico de PVC con rejilla de acero inoxidable de 100x100 mm y salidas vertical y horizontal de 40 mm de diámetro. Incluso líquido limpiador, adhesivo para tubos y accesorios de PVC, material auxiliar para montaje y sujeción a la obra, accesorios y piezas especiales.
Criterio de valoración económica: El precio no incluye la impermeabilización del suelo y las paredes de la ducha, hasta 60 cm de altura ni el enfoscado con mortero hidrófugo.
Incluye: Replanteo. Presentación en seco de los tubos. Fijación del material auxiliar para montaje y sujeción a la obra. Colocación del bote sifónico.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</si>
  <si>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009.014</t>
  </si>
  <si>
    <t>Red interior de evacuación, para aseo con dotación para: tres inodoros, cuatro urinarios, y cuatro lavabos sencillos, realizada con tubo de PVC, serie B para la red de desagües que conectan la evacuación de los aparatos con el bote sifónico y con la bajante, con los diámetros necesarios para cada punto de servicio, y bote sifónico de PVC, de 110 mm de diámetro, con tapa ciega de acero inoxidable. Incluso líquido limpiador, adhesivo para tubos y accesorios de PVC, material auxiliar para montaje y sujeción a la obra, accesorios y piezas especiales.
Incluye: Replanteo. Presentación en seco de los tubos. Fijación del material auxiliar para montaje y sujeción a la obra. Colocación del bote sifónico.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</si>
  <si>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009.015</t>
  </si>
  <si>
    <t>Red interior de evacuación, para aseo con dotación para: cinco inodoros y cuatro lavabos sencillos, realizada con tubo de PVC, serie B para la red de desagües que conectan la evacuación de los aparatos con el bote sifónico y con la bajante, con los diámetros necesarios para cada punto de servicio, y bote sifónico de PVC, de 110 mm de diámetro, con tapa ciega de acero inoxidable. Incluso líquido limpiador, adhesivo para tubos y accesorios de PVC, material auxiliar para montaje y sujeción a la obra, accesorios y piezas especiales.
Incluye: Replanteo. Presentación en seco de los tubos. Fijación del material auxiliar para montaje y sujeción a la obra. Colocación del bote sifónico.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</si>
  <si>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009.016</t>
  </si>
  <si>
    <t>RED INTERIOR DE EVACUACIÓN PARA CAFETERÍA</t>
  </si>
  <si>
    <t>Red interior de evacuación, para cafetería con dotación para: fregadero, toma de desagüe para lavavajillas, realizada con tubo de PVC, serie B para la red de desagües que conectan la evacuación de los aparatos con la bajante, con los diámetros necesarios para cada punto de servicio. Incluso líquido limpiador, adhesivo para tubos y accesorios de PVC, material auxiliar para montaje y sujeción a la obra, accesorios y piezas especiales.
Incluye: Replanteo del recorrido de la tubería y de la situación de los elementos de sujeción. Presentación en seco de los tubos. Fijación del material auxiliar para montaje y sujeción a la obra.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</si>
  <si>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009.017</t>
  </si>
  <si>
    <t>Red interior de evacuación, para aseo con dotación para: dos inodoros y cuatro lavabos sencillos, realizada con tubo de PVC, serie B para la red de desagües que conectan la evacuación de los aparatos con el bote sifónico y con la bajante, con los diámetros necesarios para cada punto de servicio, y bote sifónico de PVC, de 110 mm de diámetro, con tapa ciega de acero inoxidable. Incluso líquido limpiador, adhesivo para tubos y accesorios de PVC, material auxiliar para montaje y sujeción a la obra, accesorios y piezas especiales.
Incluye: Replanteo. Presentación en seco de los tubos. Fijación del material auxiliar para montaje y sujeción a la obra. Colocación del bote sifónico.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</si>
  <si>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009.018</t>
  </si>
  <si>
    <t>Red interior de evacuación, para aseo con dotación para: cuatro inodoros, cuatro lavabos sencillos y dos urinarios, realizada con tubo de PVC, serie B para la red de desagües que conectan la evacuación de los aparatos con el bote sifónico y con la bajante, con los diámetros necesarios para cada punto de servicio, y bote sifónico de PVC, de 110 mm de diámetro, con tapa ciega de acero inoxidable. Incluso líquido limpiador, adhesivo para tubos y accesorios de PVC, material auxiliar para montaje y sujeción a la obra, accesorios y piezas especiales.
Incluye: Replanteo. Presentación en seco de los tubos. Fijación del material auxiliar para montaje y sujeción a la obra. Colocación del bote sifónico.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</si>
  <si>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009.019</t>
  </si>
  <si>
    <t>RED DE PEQUEÑA EVACUACIÓN, COLOCADA SUPERFICIALMENTE.DE 40 MM</t>
  </si>
  <si>
    <t>Red de pequeña evacuación, colocada superficialmente y fijada al paramento, formada por tubo de PVC, serie B, de 40 mm de diámetro y 3 mm de espesor, que conecta el aparato con la bajante, el colector o el bote sifónico; unión pegada con adhesivo. Incluso líquido limpiador, adhesivo para tubos y accesorios de PVC, material auxiliar para montaje y sujeción a la obra, accesorios y piezas especiales.
Incluye: Replanteo del recorrido de la tubería y de la situación de los elementos de sujeción. Presentación de tubos. Fijación del material auxiliar para montaje y sujeción a la obra. Montaje, conexionado y comprobación de su correcto funcionamiento. Realización de pruebas de servicio.
Criterio de medición de proyecto: Longitud medida según documentación gráfica de Proyecto.
Criterio de medición de obra: Se medirá la longitud realmente ejecutada según especificaciones de Proyecto.</t>
  </si>
  <si>
    <t>009.020</t>
  </si>
  <si>
    <t>RED DE PEQUEÑA EVACUACIÓN, COLOCADA SUPERFICIALMENTE.DE 50 MM</t>
  </si>
  <si>
    <t>Red de pequeña evacuación, colocada superficialmente y fijada al paramento, formada por tubo de PVC, serie B, de 50 mm de diámetro y 3 mm de espesor, que conecta el aparato con la bajante, el colector o el bote sifónico; unión pegada con adhesivo. Incluso líquido limpiador, adhesivo para tubos y accesorios de PVC, material auxiliar para montaje y sujeción a la obra, accesorios y piezas especiales.
Incluye: Replanteo del recorrido de la tubería y de la situación de los elementos de sujeción. Presentación de tubos. Fijación del material auxiliar para montaje y sujeción a la obra. Montaje, conexionado y comprobación de su correcto funcionamiento. Realización de pruebas de servicio.
Criterio de medición de proyecto: Longitud medida según documentación gráfica de Proyecto.
Criterio de medición de obra: Se medirá la longitud realmente ejecutada según especificaciones de Proyecto.</t>
  </si>
  <si>
    <t>009.021</t>
  </si>
  <si>
    <t>RED DE PEQUEÑA EVACUACIÓN, COLOCADA SUPERFICIALMENTE.DE 75 MM</t>
  </si>
  <si>
    <t>Red de pequeña evacuación, colocada superficialmente y fijada al paramento, formada por tubo de PVC, serie B, de 75 mm de diámetro y 3 mm de espesor, que conecta el aparato con la bajante, el colector o el bote sifónico; unión pegada con adhesivo. Incluso líquido limpiador, adhesivo para tubos y accesorios de PVC, material auxiliar para montaje y sujeción a la obra, accesorios y piezas especiales.
Incluye: Replanteo del recorrido de la tubería y de la situación de los elementos de sujeción. Presentación de tubos. Fijación del material auxiliar para montaje y sujeción a la obra. Montaje, conexionado y comprobación de su correcto funcionamiento. Realización de pruebas de servicio.
Criterio de medición de proyecto: Longitud medida según documentación gráfica de Proyecto.
Criterio de medición de obra: Se medirá la longitud realmente ejecutada según especificaciones de Proyecto.</t>
  </si>
  <si>
    <t>009.022</t>
  </si>
  <si>
    <t>RED DE PEQUEÑA EVACUACIÓN, COLOCADA SUPERFICIALMENTE.DE 90 MM</t>
  </si>
  <si>
    <t>Red de pequeña evacuación, colocada superficialmente y fijada al paramento, formada por tubo de PVC, serie B, de 90 mm de diámetro y 3,2 mm de espesor, que conecta el aparato con la bajante, el colector o el bote sifónico; unión pegada con adhesivo. Incluso líquido limpiador, adhesivo para tubos y accesorios de PVC, material auxiliar para montaje y sujeción a la obra, accesorios y piezas especiales.
Incluye: Replanteo del recorrido de la tubería y de la situación de los elementos de sujeción. Presentación de tubos. Fijación del material auxiliar para montaje y sujeción a la obra. Montaje, conexionado y comprobación de su correcto funcionamiento. Realización de pruebas de servicio.
Criterio de medición de proyecto: Longitud medida según documentación gráfica de Proyecto.
Criterio de medición de obra: Se medirá la longitud realmente ejecutada según especificaciones de Proyecto.</t>
  </si>
  <si>
    <t>009.023</t>
  </si>
  <si>
    <t>RED DE PEQUEÑA EVACUACIÓN, COLOCADA SUPERFICIALMENTE.DE 110 MM</t>
  </si>
  <si>
    <t>Red de pequeña evacuación, colocada superficialmente y fijada al paramento, formada por tubo de PVC, serie B, de 110 mm de diámetro y 3,2 mm de espesor, que conecta el aparato con la bajante, el colector o el bote sifónico; unión pegada con adhesivo. Incluso líquido limpiador, adhesivo para tubos y accesorios de PVC, material auxiliar para montaje y sujeción a la obra, accesorios y piezas especiales.
Incluye: Replanteo del recorrido de la tubería y de la situación de los elementos de sujeción. Presentación de tubos. Fijación del material auxiliar para montaje y sujeción a la obra. Montaje, conexionado y comprobación de su correcto funcionamiento. Realización de pruebas de servicio.
Criterio de medición de proyecto: Longitud medida según documentación gráfica de Proyecto.
Criterio de medición de obra: Se medirá la longitud realmente ejecutada según especificaciones de Proyecto.</t>
  </si>
  <si>
    <t>009.024</t>
  </si>
  <si>
    <t>RED DE PEQUEÑA EVACUACIÓN, COLOCADA SUPERFICIALMENTE.DE 125 MM</t>
  </si>
  <si>
    <t>Red de pequeña evacuación, colocada superficialmente y fijada al paramento, formada por tubo de PVC, serie B, de 125 mm de diámetro y 3,2 mm de espesor, que conecta el aparato con la bajante, el colector o el bote sifónico; unión pegada con adhesivo. Incluso líquido limpiador, adhesivo para tubos y accesorios de PVC, material auxiliar para montaje y sujeción a la obra, accesorios y piezas especiales.
Incluye: Replanteo del recorrido de la tubería y de la situación de los elementos de sujeción. Presentación de tubos. Fijación del material auxiliar para montaje y sujeción a la obra. Montaje, conexionado y comprobación de su correcto funcionamiento. Realización de pruebas de servicio.
Criterio de medición de proyecto: Longitud medida según documentación gráfica de Proyecto.
Criterio de medición de obra: Se medirá la longitud realmente ejecutada según especificaciones de Proyecto.</t>
  </si>
  <si>
    <t>Total 009</t>
  </si>
  <si>
    <t>010</t>
  </si>
  <si>
    <t>INSTALACIÓN DE FONTANERÍA</t>
  </si>
  <si>
    <t>010.001</t>
  </si>
  <si>
    <t>TUBERÍA PARA INSTALACIÓN INTERIOR, COLOCADA SUPERFICIALMENTE.16 MM DE DIÁMETRO EXTERIOR</t>
  </si>
  <si>
    <t>Tubería para instalación interior, colocada superficialmente y fijada al paramento, formada por tubo de polietileno reticulado (PE-Xa), serie 5, de 16 mm de diámetro exterior, PN=6 atm y 1,8 mm de espesor, suministrado en rollos. Incluso material auxiliar para montaje y sujeción a la obra, accesorios y piezas especiales.
Incluye: Replanteo. Colocación y fijación de tubo y accesorios. Realización de pruebas de servicio.
Criterio de medición de proyecto: Longitud medida según documentación gráfica de Proyecto.
Criterio de medición de obra: Se medirá la longitud realmente ejecutada según especificaciones de Proyecto.</t>
  </si>
  <si>
    <t>010.002</t>
  </si>
  <si>
    <t>TUBERÍA PARA INSTALACIÓN INTERIOR, COLOCADA SUPERFICIALMENTE.20 MM DE DIÁMETRO EXTERIOR</t>
  </si>
  <si>
    <t>Tubería para instalación interior, colocada superficialmente y fijada al paramento, formada por tubo de polietileno reticulado (PE-Xa), serie 5, de 20 mm de diámetro exterior, PN=6 atm y 1,9 mm de espesor, suministrado en rollos. Incluso material auxiliar para montaje y sujeción a la obra, accesorios y piezas especiales.
Incluye: Replanteo. Colocación y fijación de tubo y accesorios. Realización de pruebas de servicio.
Criterio de medición de proyecto: Longitud medida según documentación gráfica de Proyecto.
Criterio de medición de obra: Se medirá la longitud realmente ejecutada según especificaciones de Proyecto.</t>
  </si>
  <si>
    <t>010.003</t>
  </si>
  <si>
    <t>TUBERÍA PARA INSTALACIÓN INTERIOR, COLOCADA SUPERFICIALMENTE.25 MM DE DIÁMETRO EXTERIOR</t>
  </si>
  <si>
    <t>Tubería para instalación interior, colocada superficialmente y fijada al paramento, formada por tubo de polietileno reticulado (PE-Xa), serie 5, de 25 mm de diámetro exterior, PN=6 atm y 2,3 mm de espesor, suministrado en rollos. Incluso material auxiliar para montaje y sujeción a la obra, accesorios y piezas especiales.
Incluye: Replanteo. Colocación y fijación de tubo y accesorios. Realización de pruebas de servicio.
Criterio de medición de proyecto: Longitud medida según documentación gráfica de Proyecto.
Criterio de medición de obra: Se medirá la longitud realmente ejecutada según especificaciones de Proyecto.</t>
  </si>
  <si>
    <t>010.004</t>
  </si>
  <si>
    <t>TUBERÍA PARA INSTALACIÓN INTERIOR, COLOCADA SUPERFICIALMENTE.32 MM DE DIÁMETRO EXTERIOR</t>
  </si>
  <si>
    <t>Tubería para instalación interior, colocada superficialmente y fijada al paramento, formada por tubo de polietileno reticulado (PE-Xa), serie 5, de 32 mm de diámetro exterior, PN=6 atm y 2,9 mm de espesor, suministrado en rollos. Incluso material auxiliar para montaje y sujeción a la obra, accesorios y piezas especiales.
Incluye: Replanteo. Colocación y fijación de tubo y accesorios. Realización de pruebas de servicio.
Criterio de medición de proyecto: Longitud medida según documentación gráfica de Proyecto.
Criterio de medición de obra: Se medirá la longitud realmente ejecutada según especificaciones de Proyecto.</t>
  </si>
  <si>
    <t>010.005</t>
  </si>
  <si>
    <t>TUBERÍA PARA INSTALACIÓN INTERIOR, COLOCADA SUPERFICIALMENTE.40 MM DE DIÁMETRO EXTERIOR</t>
  </si>
  <si>
    <t>Tubería para instalación interior, colocada superficialmente y fijada al paramento, formada por tubo de polietileno reticulado (PE-Xa), serie 5, de 40 mm de diámetro exterior, PN=6 atm y 3,7 mm de espesor, suministrado en rollos. Incluso material auxiliar para montaje y sujeción a la obra, accesorios y piezas especiales.
Incluye: Replanteo. Colocación y fijación de tubo y accesorios. Realización de pruebas de servicio.
Criterio de medición de proyecto: Longitud medida según documentación gráfica de Proyecto.
Criterio de medición de obra: Se medirá la longitud realmente ejecutada según especificaciones de Proyecto.</t>
  </si>
  <si>
    <t>010.006</t>
  </si>
  <si>
    <t>TUBERÍA PARA INSTALACIÓN INTERIOR, COLOCADA SUPERFICIALMENTE.50 MM DE DIÁMETRO EXTERIOR</t>
  </si>
  <si>
    <t>Tubería para instalación interior, colocada superficialmente y fijada al paramento, formada por tubo de polietileno reticulado (PE-Xa), serie 5, de 50 mm de diámetro exterior, PN=6 atm y 4,6 mm de espesor, suministrado en rollos. Incluso material auxiliar para montaje y sujeción a la obra, accesorios y piezas especiales.
Incluye: Replanteo. Colocación y fijación de tubo y accesorios. Realización de pruebas de servicio.
Criterio de medición de proyecto: Longitud medida según documentación gráfica de Proyecto.
Criterio de medición de obra: Se medirá la longitud realmente ejecutada según especificaciones de Proyecto.</t>
  </si>
  <si>
    <t>010.007</t>
  </si>
  <si>
    <t>TUBERÍA PARA INSTALACIÓN INTERIOR, COLOCADA SUPERFICIALMENTE.63 MM DE DIÁMETRO EXTERIOR</t>
  </si>
  <si>
    <t>Tubería para instalación interior, colocada superficialmente y fijada al paramento, formada por tubo de polietileno reticulado (PE-Xa), serie 5, de 63 mm de diámetro exterior, PN=6 atm y 5,8 mm de espesor, suministrado en rollos. Incluso material auxiliar para montaje y sujeción a la obra, accesorios y piezas especiales.
Incluye: Replanteo. Colocación y fijación de tubo y accesorios. Realización de pruebas de servicio.
Criterio de medición de proyecto: Longitud medida según documentación gráfica de Proyecto.
Criterio de medición de obra: Se medirá la longitud realmente ejecutada según especificaciones de Proyecto.</t>
  </si>
  <si>
    <t>010.008</t>
  </si>
  <si>
    <t>TUBERÍA PARA INSTALACIÓN INTERIOR, COLOCADA SUPERFICIALMENTE.DE 75 MM DE DIÁMETRO EXTERIOR</t>
  </si>
  <si>
    <t>Tubería para instalación interior, colocada superficialmente y fijada al paramento, formada por tubo de polietileno reticulado (PE-Xa), serie 5, de 75 mm de diámetro exterior, PN=6 atm y 6,8 mm de espesor, suministrado en barras. Incluso material auxiliar para montaje y sujeción a la obra, accesorios y piezas especiales.
Incluye: Replanteo. Colocación y fijación de tubo y accesorios. Realización de pruebas de servicio.
Criterio de medición de proyecto: Longitud medida según documentación gráfica de Proyecto.
Criterio de medición de obra: Se medirá la longitud realmente ejecutada según especificaciones de Proyecto.</t>
  </si>
  <si>
    <t>010.009</t>
  </si>
  <si>
    <t>TUBERÍA PARA INSTALACIÓN INTERIOR, COLOCADA SUPERFICIALMENTE.90 MM DE DIÁMETRO EXTERIOR</t>
  </si>
  <si>
    <t>Tubería para instalación interior, colocada superficialmente y fijada al paramento, formada por tubo de polietileno reticulado (PE-Xa), serie 5, de 90 mm de diámetro exterior, PN=6 atm y 8,2 mm de espesor, suministrado en barras. Incluso material auxiliar para montaje y sujeción a la obra, accesorios y piezas especiales.
Incluye: Replanteo. Colocación y fijación de tubo y accesorios. Realización de pruebas de servicio.
Criterio de medición de proyecto: Longitud medida según documentación gráfica de Proyecto.
Criterio de medición de obra: Se medirá la longitud realmente ejecutada según especificaciones de Proyecto.</t>
  </si>
  <si>
    <t>010.010</t>
  </si>
  <si>
    <t>TUBERÍA PARA INSTALACIÓN INTERIOR, COLOCADA SUPERFICIALMENTE.110 MM DE DIÁMETRO EXTERIOR</t>
  </si>
  <si>
    <t>Tubería para instalación interior, colocada superficialmente y fijada al paramento, formada por tubo de polietileno reticulado (PE-Xa), serie 5, de 110 mm de diámetro exterior, PN=6 atm y 10 mm de espesor, suministrado en barras. Incluso material auxiliar para montaje y sujeción a la obra, accesorios y piezas especiales.
Incluye: Replanteo. Colocación y fijación de tubo y accesorios. Realización de pruebas de servicio.
Criterio de medición de proyecto: Longitud medida según documentación gráfica de Proyecto.
Criterio de medición de obra: Se medirá la longitud realmente ejecutada según especificaciones de Proyecto.</t>
  </si>
  <si>
    <t>010.011</t>
  </si>
  <si>
    <t>LLAVE DE PASO.DE 3/4".</t>
  </si>
  <si>
    <t>Válvula de esfera de latón niquelado para roscar de 3/4".
Incluye: Replanteo. Conexión de la válvula a los tubos.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</si>
  <si>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010.012</t>
  </si>
  <si>
    <t>LLAVE DE PASO.DE 1".</t>
  </si>
  <si>
    <t>Válvula de esfera de latón niquelado para roscar de 1".
Incluye: Replanteo. Conexión de la válvula a los tubos.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</si>
  <si>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010.013</t>
  </si>
  <si>
    <t>LLAVE DE PASO.DE 1 1/4".</t>
  </si>
  <si>
    <t>Válvula de esfera de latón niquelado para roscar de 1 1/4".
Incluye: Replanteo. Conexión de la válvula a los tubos.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</si>
  <si>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010.014</t>
  </si>
  <si>
    <t>LLAVE DE PASO.DE 1 1/2".</t>
  </si>
  <si>
    <t>Válvula de esfera de latón niquelado para roscar de 1 1/2".
Incluye: Replanteo. Conexión de la válvula a los tubos.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</si>
  <si>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010.015</t>
  </si>
  <si>
    <t>LLAVE DE PASO.DE 2".</t>
  </si>
  <si>
    <t>Válvula de esfera de latón niquelado para roscar de 2".
Incluye: Replanteo. Conexión de la válvula a los tubos.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</si>
  <si>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010.016</t>
  </si>
  <si>
    <t>VÁLVULA DE CORTE.DE 2 1/2".</t>
  </si>
  <si>
    <t>Válvula de esfera de latón niquelado para roscar de 2 1/2".
Incluye: Replanteo. Colocación,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</si>
  <si>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010.017</t>
  </si>
  <si>
    <t>VÁLVULA DE CORTE.DE 4".</t>
  </si>
  <si>
    <t>Válvula de esfera de latón niquelado para roscar de 4".
Incluye: Replanteo. Colocación,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</si>
  <si>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010.018</t>
  </si>
  <si>
    <t>INSTALACIÓN INTERIOR PARA VESTUARIO SELECCIÓN 01.</t>
  </si>
  <si>
    <t>Instalación interior de fontanería para vestuario con dotación para: cuatro inodoros, seis lavabos sencillo, diez duchas de obra, realizada con tubo de polietileno reticulado (PE-X), para la red de agua fría y caliente que conecta la derivación particular o una de sus ramificaciones con cada uno de los aparatos sanitarios, con los diámetros necesarios para cada punto de servicio. Incluso llaves de paso de cuarto húmedo para el corte del suministro de agua, de polietileno reticulado (PE-X), material auxiliar para montaje y sujeción a la obra, derivación particular, accesorios de derivaciones.
Criterio de valoración económica: El precio no incluye las ayudas de albañilería para instalaciones.
Incluye: Replanteo. Colocación y fijación de tuberías y llaves.
Criterio de medición de proyecto: Número de unidades previstas, según documentación gráfica de Proyecto.
Criterio de medición de obra: Se medirá el número de unidades realmente ejecutadas según especificaciones de Proyecto.</t>
  </si>
  <si>
    <t>010.019</t>
  </si>
  <si>
    <t>INSTALACIÓN INTERIOR PARA VESTUARIO SELECCIÓN 02</t>
  </si>
  <si>
    <t>Instalación interior de fontanería para cuarto de baño con dotación para: cuatro inodoros, seis lavabos sencillos, nueve duchas de obras, realizada con tubo de polietileno reticulado (PE-X), para la red de agua fría y caliente que conecta la derivación particular o una de sus ramificaciones con cada uno de los aparatos sanitarios, con los diámetros necesarios para cada punto de servicio. Incluso llaves de paso de cuarto húmedo para el corte del suministro de agua, de polietileno reticulado (PE-X), material auxiliar para montaje y sujeción a la obra, derivación particular, accesorios de derivaciones.
Criterio de valoración económica: El precio no incluye las ayudas de albañilería para instalaciones.
Incluye: Replanteo. Colocación y fijación de tuberías y llaves.
Criterio de medición de proyecto: Número de unidades previstas, según documentación gráfica de Proyecto.
Criterio de medición de obra: Se medirá el número de unidades realmente ejecutadas según especificaciones de Proyecto.</t>
  </si>
  <si>
    <t>010.020</t>
  </si>
  <si>
    <t>INSTALACIÓN INTERIOR PARA VESTUARIO JUGADORES 01-02-03-04</t>
  </si>
  <si>
    <t>Instalación interior de fontanería para vestuario con dotación para: tres inodoros, cinco lavabos sencillos, trece duchas de obra, realizada con tubo de polietileno reticulado (PE-X), para la red de agua fría y caliente que conecta la derivación particular o una de sus ramificaciones con cada uno de los aparatos sanitarios, con los diámetros necesarios para cada punto de servicio. Incluso llaves de paso de cuarto húmedo para el corte del suministro de agua, de polietileno reticulado (PE-X), material auxiliar para montaje y sujeción a la obra, derivación particular, accesorios de derivaciones.
Criterio de valoración económica: El precio no incluye las ayudas de albañilería para instalaciones.
Incluye: Replanteo. Colocación y fijación de tuberías y llaves.
Criterio de medición de proyecto: Número de unidades previstas, según documentación gráfica de Proyecto.
Criterio de medición de obra: Se medirá el número de unidades realmente ejecutadas según especificaciones de Proyecto.</t>
  </si>
  <si>
    <t>010.021</t>
  </si>
  <si>
    <t>INSTALACIÓN INTERIOR PARA ASEO.</t>
  </si>
  <si>
    <t>Instalación interior de fontanería para aseo con dotación para: inodoro, lavabo sencillo, realizada con tubo de polietileno reticulado (PE-X), para la red de agua fría y caliente que conecta la derivación particular o una de sus ramificaciones con cada uno de los aparatos sanitarios, con los diámetros necesarios para cada punto de servicio. Incluso llaves de paso de cuarto húmedo para el corte del suministro de agua, de polietileno reticulado (PE-X), material auxiliar para montaje y sujeción a la obra, derivación particular, accesorios de derivaciones.
Criterio de valoración económica: El precio no incluye las ayudas de albañilería para instalaciones.
Incluye: Replanteo. Colocación y fijación de tuberías y llaves.
Criterio de medición de proyecto: Número de unidades previstas, según documentación gráfica de Proyecto.
Criterio de medición de obra: Se medirá el número de unidades realmente ejecutadas según especificaciones de Proyecto.</t>
  </si>
  <si>
    <t>010.022</t>
  </si>
  <si>
    <t>INSTALACIÓN INTERIOR PARA ENFERMERÍA.</t>
  </si>
  <si>
    <t>Instalación interior de fontanería para usos complementarios con dotación para: lavadero, realizada con tubo de polietileno reticulado (PE-X), para la red de agua fría y caliente que conecta la derivación particular o una de sus ramificaciones con cada uno de los aparatos sanitarios, con los diámetros necesarios para cada punto de servicio. Incluso llaves de paso de cuarto húmedo para el corte del suministro de agua, de polietileno reticulado (PE-X), material auxiliar para montaje y sujeción a la obra, derivación particular, accesorios de derivaciones.
Criterio de valoración económica: El precio no incluye las ayudas de albañilería para instalaciones.
Incluye: Replanteo. Colocación y fijación de tuberías y llaves.
Criterio de medición de proyecto: Número de unidades previstas, según documentación gráfica de Proyecto.
Criterio de medición de obra: Se medirá el número de unidades realmente ejecutadas según especificaciones de Proyecto.</t>
  </si>
  <si>
    <t>010.023</t>
  </si>
  <si>
    <t>INSTALACIÓN INTERIOR PARA CUARTO DE LIMPIEZA</t>
  </si>
  <si>
    <t>010.024</t>
  </si>
  <si>
    <t>INSTALACIÓN INTERIOR PARA VESTUARIO ÁRBITROS</t>
  </si>
  <si>
    <t>Instalación interior de fontanería para vestuario árbitros: inodoro, lavabo sencillo, ducha, realizada con tubo de polietileno reticulado (PE-X), para la red de agua fría y caliente que conecta la derivación particular o una de sus ramificaciones con cada uno de los aparatos sanitarios, con los diámetros necesarios para cada punto de servicio. Incluso llaves de paso de cuarto húmedo para el corte del suministro de agua, de polietileno reticulado (PE-X), material auxiliar para montaje y sujeción a la obra, derivación particular, accesorios de derivaciones.
Criterio de valoración económica: El precio no incluye las ayudas de albañilería para instalaciones.
Incluye: Replanteo. Colocación y fijación de tuberías y llaves.
Criterio de medición de proyecto: Número de unidades previstas, según documentación gráfica de Proyecto.
Criterio de medición de obra: Se medirá el número de unidades realmente ejecutadas según especificaciones de Proyecto.</t>
  </si>
  <si>
    <t>010.025</t>
  </si>
  <si>
    <t>INSTALACIÓN INTERIOR PARA CAFETERÍA</t>
  </si>
  <si>
    <t>Instalación interior de fontanería para cafetería con dotación para: fregadero, toma y llave de paso para lavavajillas, realizada con tubo de polietileno reticulado (PE-X), para la red de agua fría y caliente que conecta la derivación particular o una de sus ramificaciones con cada uno de los aparatos sanitarios, con los diámetros necesarios para cada punto de servicio. Incluso llaves de paso de cuarto húmedo para el corte del suministro de agua, de polietileno reticulado (PE-X), material auxiliar para montaje y sujeción a la obra, derivación particular, accesorios de derivaciones.
Criterio de valoración económica: El precio no incluye las ayudas de albañilería para instalaciones.
Incluye: Replanteo. Colocación y fijación de tuberías y llaves.
Criterio de medición de proyecto: Número de unidades previstas, según documentación gráfica de Proyecto.
Criterio de medición de obra: Se medirá el número de unidades realmente ejecutadas según especificaciones de Proyecto.</t>
  </si>
  <si>
    <t>010.026</t>
  </si>
  <si>
    <t>INSTALACIÓN INTERIOR PARA ASEO EN ZONAS COMUNES MUJERES (ZONA IZQUIERDA)</t>
  </si>
  <si>
    <t>Instalación interior de fontanería para aseo con dotación para: cinco inodoros, cuatro lavabos sencillos, realizada con tubo de polietileno reticulado (PE-X), para la red de agua fría y caliente que conecta la derivación particular o una de sus ramificaciones con cada uno de los aparatos sanitarios, con los diámetros necesarios para cada punto de servicio. Incluso llaves de paso de cuarto húmedo para el corte del suministro de agua, de polietileno reticulado (PE-X), material auxiliar para montaje y sujeción a la obra, derivación particular, accesorios de derivaciones.
Criterio de valoración económica: El precio no incluye las ayudas de albañilería para instalaciones.
Incluye: Replanteo. Colocación y fijación de tuberías y llaves.
Criterio de medición de proyecto: Número de unidades previstas, según documentación gráfica de Proyecto.
Criterio de medición de obra: Se medirá el número de unidades realmente ejecutadas según especificaciones de Proyecto.</t>
  </si>
  <si>
    <t>010.027</t>
  </si>
  <si>
    <t>INSTALACIÓN INTERIOR PARA ASEO EN ZONAS COMUNES HOMBRES (ZONA IZQUIERDA)</t>
  </si>
  <si>
    <t>Instalación interior de fontanería para cuarto de baño con dotación para: inodoro, lavabo sencillo, ducha, bidé, realizada con tubo de polietileno reticulado (PE-X), para la red de agua fría y caliente que conecta la derivación particular o una de sus ramificaciones con cada uno de los aparatos sanitarios, con los diámetros necesarios para cada punto de servicio. Incluso llaves de paso de cuarto húmedo para el corte del suministro de agua, de polietileno reticulado (PE-X), material auxiliar para montaje y sujeción a la obra, derivación particular, accesorios de derivaciones.
Criterio de valoración económica: El precio no incluye las ayudas de albañilería para instalaciones.
Incluye: Replanteo. Colocación y fijación de tuberías y llaves.
Criterio de medición de proyecto: Número de unidades previstas, según documentación gráfica de Proyecto.
Criterio de medición de obra: Se medirá el número de unidades realmente ejecutadas según especificaciones de Proyecto.</t>
  </si>
  <si>
    <t>010.028</t>
  </si>
  <si>
    <t>INSTALACIÓN INTERIOR PARA ASEOS COMUNES HOMBRES (ZONA DERECHA)</t>
  </si>
  <si>
    <t>Instalación interior de fontanería para aseo común hombres con dotación para: inodoro, lavabo sencillo, bidé, realizada con tubo de polietileno reticulado (PE-X), para la red de agua fría y caliente que conecta la derivación particular o una de sus ramificaciones con cada uno de los aparatos sanitarios, con los diámetros necesarios para cada punto de servicio. Incluso llaves de paso de cuarto húmedo para el corte del suministro de agua, de polietileno reticulado (PE-X), material auxiliar para montaje y sujeción a la obra, derivación particular, accesorios de derivaciones.
Criterio de valoración económica: El precio no incluye las ayudas de albañilería para instalaciones.
Incluye: Replanteo. Colocación y fijación de tuberías y llaves.
Criterio de medición de proyecto: Número de unidades previstas, según documentación gráfica de Proyecto.
Criterio de medición de obra: Se medirá el número de unidades realmente ejecutadas según especificaciones de Proyecto.</t>
  </si>
  <si>
    <t>010.029</t>
  </si>
  <si>
    <t>INSTALACIÓN INTERIOR PARA ASEO COMUNES MUJERES (ZONA DERECHA)</t>
  </si>
  <si>
    <t>Instalación interior de fontanería para aseo con dotación para: dos inodoros, cuatro lavabos sencillos, realizada con tubo de polietileno reticulado (PE-X), para la red de agua fría y caliente que conecta la derivación particular o una de sus ramificaciones con cada uno de los aparatos sanitarios, con los diámetros necesarios para cada punto de servicio. Incluso llaves de paso de cuarto húmedo para el corte del suministro de agua, de polietileno reticulado (PE-X), material auxiliar para montaje y sujeción a la obra, derivación particular, accesorios de derivaciones.
Criterio de valoración económica: El precio no incluye las ayudas de albañilería para instalaciones.
Incluye: Replanteo. Colocación y fijación de tuberías y llaves.
Criterio de medición de proyecto: Número de unidades previstas, según documentación gráfica de Proyecto.
Criterio de medición de obra: Se medirá el número de unidades realmente ejecutadas según especificaciones de Proyecto.</t>
  </si>
  <si>
    <t>010.030</t>
  </si>
  <si>
    <t>AISLAMIENTO TÉRMICO DE TUBERÍAS.DE 16,0 MM DE DIÁMETRO</t>
  </si>
  <si>
    <t>Aislamiento térmico del tramo que conecta la tubería general con la unidad terminal, de menos de 5 m de longitud en instalación interior de A.C.S., empotrada en la pared, para la distribución de fluidos calientes (de +40°C a +60°C), formado por coquilla de espuma elastomérica, con un elevado factor de resistencia a la difusión del vapor de agua, de 16,0 mm de diámetro interior y 9,5 mm de espesor, a base de caucho sintético flexible, de estructura celular cerrada, con adhesivo para las uniones.
Incluye: Preparación de la superficie soporte. Replanteo y corte del aislamiento. Colocación del aislamiento.
Criterio de medición de proyecto: Longitud medida según documentación gráfica de Proyecto.
Criterio de medición de obra: Se medirá la longitud realmente ejecutada según especificaciones de Proyecto.</t>
  </si>
  <si>
    <t>010.031</t>
  </si>
  <si>
    <t>AISLAMIENTO TÉRMICO DE TUBERÍAS.DE 19 MM DE DIÁMETRO</t>
  </si>
  <si>
    <t>Aislamiento térmico del tramo que conecta la tubería general con la unidad terminal, de longitud igual o superior a 5 m en instalación interior de A.C.S., empotrada en la pared, para la distribución de fluidos calientes (de +60°C a +100°C), formado por coquilla de espuma elastomérica, de 19 mm de diámetro interior y 25 mm de espesor, a base de caucho sintético flexible, de estructura celular cerrada, con adhesivo para las uniones.
Incluye: Preparación de la superficie soporte. Replanteo y corte del aislamiento. Colocación del aislamiento.
Criterio de medición de proyecto: Longitud medida según documentación gráfica de Proyecto.
Criterio de medición de obra: Se medirá la longitud realmente ejecutada según especificaciones de Proyecto.</t>
  </si>
  <si>
    <t>010.032</t>
  </si>
  <si>
    <t>AISLAMIENTO TÉRMICO DE TUBERÍAS.DE 23,0 MM DE DIÁMETRO</t>
  </si>
  <si>
    <t>Aislamiento térmico del tramo que conecta la tubería general con la unidad terminal, de menos de 5 m de longitud en instalación interior de A.C.S., empotrada en la pared, para la distribución de fluidos calientes (de +40°C a +60°C), formado por coquilla de espuma elastomérica, con un elevado factor de resistencia a la difusión del vapor de agua, de 23,0 mm de diámetro interior y 10,0 mm de espesor, a base de caucho sintético flexible, de estructura celular cerrada, con adhesivo para las uniones.
Incluye: Preparación de la superficie soporte. Replanteo y corte del aislamiento. Colocación del aislamiento.
Criterio de medición de proyecto: Longitud medida según documentación gráfica de Proyecto.
Criterio de medición de obra: Se medirá la longitud realmente ejecutada según especificaciones de Proyecto.</t>
  </si>
  <si>
    <t>010.033</t>
  </si>
  <si>
    <t>AISLAMIENTO TÉRMICO DE TUBERÍAS.DE 23 MM DE DIÁMETRO</t>
  </si>
  <si>
    <t>Aislamiento térmico de tubería en instalación interior de A.C.S., colocada superficialmente, para la distribución de fluidos calientes (de +60°C a +100°C), formado por coquilla de espuma elastomérica, de 23 mm de diámetro interior y 25 mm de espesor, a base de caucho sintético flexible, de estructura celular cerrada, con adhesivo para las uniones.
Incluye: Preparación de la superficie soporte. Replanteo y corte del aislamiento. Colocación del aislamiento.
Criterio de medición de proyecto: Longitud medida según documentación gráfica de Proyecto.
Criterio de medición de obra: Se medirá la longitud realmente ejecutada según especificaciones de Proyecto.</t>
  </si>
  <si>
    <t>010.034</t>
  </si>
  <si>
    <t>AISLAMIENTO TÉRMICO DE TUBERÍAS.DE 26 MM DE DIÁMETRO</t>
  </si>
  <si>
    <t>Aislamiento térmico de tubería en instalación interior de A.C.S., colocada superficialmente, para la distribución de fluidos calientes (de +60°C a +100°C), formado por coquilla de espuma elastomérica, de 26 mm de diámetro interior y 25 mm de espesor, a base de caucho sintético flexible, de estructura celular cerrada, con adhesivo para las uniones.
Incluye: Preparación de la superficie soporte. Replanteo y corte del aislamiento. Colocación del aislamiento.
Criterio de medición de proyecto: Longitud medida según documentación gráfica de Proyecto.
Criterio de medición de obra: Se medirá la longitud realmente ejecutada según especificaciones de Proyecto.</t>
  </si>
  <si>
    <t>010.035</t>
  </si>
  <si>
    <t>AISLAMIENTO TÉRMICO DE TUBERÍAS.DE 36 MM DE DIÁMETRO</t>
  </si>
  <si>
    <t>Aislamiento térmico de tubería en instalación interior de A.C.S., colocada superficialmente, para la distribución de fluidos calientes (de +60°C a +100°C), formado por coquilla de espuma elastomérica, de 36 mm de diámetro interior y 25 mm de espesor, a base de caucho sintético flexible, de estructura celular cerrada, con adhesivo para las uniones.
Incluye: Preparación de la superficie soporte. Replanteo y corte del aislamiento. Colocación del aislamiento.
Criterio de medición de proyecto: Longitud medida según documentación gráfica de Proyecto.
Criterio de medición de obra: Se medirá la longitud realmente ejecutada según especificaciones de Proyecto.</t>
  </si>
  <si>
    <t>010.036</t>
  </si>
  <si>
    <t>AISLAMIENTO TÉRMICO DE TUBERÍAS.DE 43,5 MM DE DIÁMETRO</t>
  </si>
  <si>
    <t>Aislamiento térmico de tubería en instalación interior de A.C.S., colocada superficialmente, para la distribución de fluidos calientes (de +60°C a +100°C), formado por coquilla de espuma elastomérica, de 43,5 mm de diámetro interior y 30 mm de espesor, a base de caucho sintético flexible, de estructura celular cerrada, con adhesivo para las uniones.
Incluye: Preparación de la superficie soporte. Replanteo y corte del aislamiento. Colocación del aislamiento.
Criterio de medición de proyecto: Longitud medida según documentación gráfica de Proyecto.
Criterio de medición de obra: Se medirá la longitud realmente ejecutada según especificaciones de Proyecto.</t>
  </si>
  <si>
    <t>010.037</t>
  </si>
  <si>
    <t>AISLAMIENTO TÉRMICO DE TUBERÍAS.DE 55 MM DE DIÁMETRO</t>
  </si>
  <si>
    <t>Aislamiento térmico de tubería en instalación interior de A.C.S., colocada superficialmente, para la distribución de fluidos calientes (de +60°C a +100°C), formado por coquilla de espuma elastomérica, de 55 mm de diámetro interior y 30 mm de espesor, a base de caucho sintético flexible, de estructura celular cerrada, con adhesivo para las uniones.
Incluye: Preparación de la superficie soporte. Replanteo y corte del aislamiento. Colocación del aislamiento.
Criterio de medición de proyecto: Longitud medida según documentación gráfica de Proyecto.
Criterio de medición de obra: Se medirá la longitud realmente ejecutada según especificaciones de Proyecto.</t>
  </si>
  <si>
    <t>010.038</t>
  </si>
  <si>
    <t>AISLAMIENTO TÉRMICO DE TUBERÍAS.DE 65 MM DE DIÁMETRO</t>
  </si>
  <si>
    <t>Aislamiento térmico de tubería en instalación interior de A.C.S., colocada superficialmente, para la distribución de fluidos calientes (de +60°C a +100°C), formado por coquilla de espuma elastomérica, de 65 mm de diámetro interior y 30 mm de espesor, a base de caucho sintético flexible, de estructura celular cerrada, con adhesivo para las uniones.
Incluye: Preparación de la superficie soporte. Replanteo y corte del aislamiento. Colocación del aislamiento.
Criterio de medición de proyecto: Longitud medida según documentación gráfica de Proyecto.
Criterio de medición de obra: Se medirá la longitud realmente ejecutada según especificaciones de Proyecto.</t>
  </si>
  <si>
    <t>010.039</t>
  </si>
  <si>
    <t>INODORO ESTÁNDAR: ROCA ONA RIMLESS CON PEDESTAL A347687000 / A801E12001</t>
  </si>
  <si>
    <t>Inodoro, de porcelana sanitaria, ROCA ONA Rimless con pedestal A347687000 / A801E12001. Incluso elementos de fijación y silicona para sellado de juntas.
Incluye: Replanteo. Colocación y fijación del aparato. Montaje del desagüe. Conexión a la red de evacuación. Conexión a la red de agua fría. Comprobación de su correcto funcionamiento. Sellado de juntas.
Criterio de medición de proyecto: Número de unidades previstas, según documentación gráfica de Proyecto.
Criterio de medición de obra: Se medirá el número de unidades realmente colocadas según especificaciones de Proyecto.</t>
  </si>
  <si>
    <t>010.040</t>
  </si>
  <si>
    <t>BASTIDOR EMPOTRADO PARA INODORO SUSPENDIDO.</t>
  </si>
  <si>
    <t>Bastidor tubular premontado, regulable en altura hasta 200 mm, acabado con imprimación antioxidante, para inodoro suspendido, probado para una carga de 400 kg, con fijaciones, soporte para inodoro y tubo de desagüe regulable en profundidad con adaptador para 90 y 110 mm de diámetro. Instalación empotrada en tabique de placas de yeso.
Incluye: Replanteo. Colocación y fijación. Conexión a la red de evacuación. Comprobación de su correcto funcionamiento.
Criterio de medición de proyecto: Número de unidades previstas, según documentación gráfica de Proyecto.
Criterio de medición de obra: Se medirá el número de unidades realmente colocadas según especificaciones de Proyecto.</t>
  </si>
  <si>
    <t>010.041</t>
  </si>
  <si>
    <t>FLUXOR A5A9779C00 CON DOBLE DESCARGA, EMPOTRABLE.</t>
  </si>
  <si>
    <t>Fluxor empotrable para inodoro, de 3/4", de descarga única ajustable entre 6 y 9 litros, presión mínima 1,2 bar, presión máxima 5 bar, bajo nivel de ruido, con caja empotrable de 200x95x200 mm y tubo de descarga de altura ajustable, y pulsador antivandálico para accionamiento de fluxor, de acero inoxidable, de descarga única, de 156x197x19 mm, con marco de fijación Fluxor A5A9779C00 con doble descarga, empotrable. Instalación empotrada en muro de fábrica.
Incluye: Replanteo. Colocación y fijación. Conexión a la red de agua fría. Montaje de accesorios y complementos. Comprobación de su correcto funcionamiento.
Criterio de medición de proyecto: Número de unidades previstas, según documentación gráfica de Proyecto.
Criterio de medición de obra: Se medirá el número de unidades realmente colocadas según especificaciones de Proyecto.</t>
  </si>
  <si>
    <t>010.042</t>
  </si>
  <si>
    <t>ROCA ACCESS SUSPENDIDO. A346237000 / A801232004 / A890092100</t>
  </si>
  <si>
    <t>Taza de inodoro ROCA ACCESS suspendido. A346237000 / A801232004 / A890092100. Incluso silicona para sellado de juntas.
Incluye: Replanteo. Colocación y fijación del bastidor. Colocación y fijación del aparato. Montaje del desagüe. Conexión a la red de evacuación. Montaje de la grifería. Conexión a la red de agua fría. Comprobación de su correcto funcionamiento. Sellado de juntas.
Criterio de medición de proyecto: Número de unidades previstas, según documentación gráfica de Proyecto.
Criterio de medición de obra: Se medirá el número de unidades realmente colocadas según especificaciones de Proyecto.</t>
  </si>
  <si>
    <t>010.043</t>
  </si>
  <si>
    <t>URINARIO ROCA A3590J5000</t>
  </si>
  <si>
    <t>Urinario Roca A3590J5000. Incluso silicona para sellado de juntas.
Incluye: Replanteo. Colocación y fijación del aparato. Montaje del desagüe. Conexión a la red de evacuación. Montaje de la grifería. Conexión a la red de agua fría. Comprobación de su correcto funcionamiento. Sellado de juntas.
Criterio de medición de proyecto: Número de unidades previstas, según documentación gráfica de Proyecto.
Criterio de medición de obra: Se medirá el número de unidades realmente colocadas según especificaciones de Proyecto.</t>
  </si>
  <si>
    <t>010.044</t>
  </si>
  <si>
    <t>GRIFERÍA ELECTRÓNICA MODELO ONA E DE ROCA  CON OPCIÓN CON REGULADOR DE TEMPERATURA.</t>
  </si>
  <si>
    <t>Grifería Electrónica modelo ONA E de ROCA con opción con regulador de temperatura. Incluso  Sifón mini A506406400 llaves de corte, manguitos, sellado de juntas.
Incluye: Replanteo. Colocación y fijación 
 Montaje del desagüe. Conexión a la red de evacuación. Comprobación de su correcto funcionamiento. Sellado de juntas.</t>
  </si>
  <si>
    <t>010.045</t>
  </si>
  <si>
    <t>DESAGÜE MINI REF A506406400 DE ROCA</t>
  </si>
  <si>
    <t>Sifón mini A506406400 y silicona para sellado de juntas. para lavabo
Criterio de valoración económica
Incluye: Replanteo. Colocación y fijación del aparato. Montaje del desagüe. Conexión a la red de evacuación. Comprobación de su correcto funcionamiento. Sellado de juntas.
Criterio de medición de proyecto: Número de unidades previstas, según documentación gráfica de Proyecto.
Criterio de medición de obra: Se medirá el número de unidades realmente colocadas según especificaciones de Proyecto.</t>
  </si>
  <si>
    <t>010.046</t>
  </si>
  <si>
    <t>GRIFERÍA TEMPORIZADA MOD. FLUENT, REF. A5A4B24C00 DE ROCA</t>
  </si>
  <si>
    <t>Grifería temporizada, modelo FLUENT, Ref. A5A4B24C00 de ROCA, con cartucho cerámico, aireador y con desagüe automático. Incluso elementos de conexión, enlaces de alimentación flexibles de 3/8" de diámetro y 350 mm de longitud, válvula antirretorno y dos llaves de paso.
Incluye: Replanteo. Colocación. Conexionado. Comprobación de su correcto funcionamiento.
Criterio de medición de proyecto: Número de unidades previstas, según documentación gráfica de Proyecto.
Criterio de medición de obra: Se medirá el número de unidades realmente colocadas según especificaciones de Proyecto.</t>
  </si>
  <si>
    <t>010.047</t>
  </si>
  <si>
    <t>GRIFERÍA MONOMANDO MODELO VICTORIA DE ROCA LAVABO</t>
  </si>
  <si>
    <t>Grifo monomando para lavabo, modelo VICTORIA DE ROCA, ref. A5A325G600, con caño extraíble de accionamiento por palanca, cuerpo de latón cromado y flexible de 1,25 m de longitud,  y  válvula de desagüe, Sifón mini A506406400 , silicona para sellado de juntas.
Montaje del desagüe. Conexión a la red de evacuación. Montaje de la grifería. Conexión a las redes de agua fría y caliente. Comprobación de su correcto funcionamiento. Sellado de juntas.
Criterio de medición de proyecto: Número de unidades previstas, según documentación gráfica de Proyecto.
Criterio de medición de obra: Se medirá el número de unidades realmente colocadas según especificaciones de Proyecto.</t>
  </si>
  <si>
    <t>010.048</t>
  </si>
  <si>
    <t>GRIFERÍA TEMPORIZADA AVANT A5A2B79C00 CON PULSADOR Y REGULADOR DE TEMPERATURA</t>
  </si>
  <si>
    <t>grifería temporizada AVANT A5A2B79C00 con pulsador y regulador de temperatura, instalación empotrada formada por grifo de paso angular mural para ducha, mezclador, posibilidad de limitar la temperatura, con tiempo de flujo de 30 segundos, limitador de caudal a 8 l/min, acabado cromado, sin válvula de vaciado, para colocación empotrada. Incluso elementos de conexión y válvula antirretorno.
Criterio de valoración económica: El precio no incluye la ducha mural.
Incluye: Colocación. Conexionado y comprobación de su correcto funcionamiento.
Criterio de medición de proyecto: Número de unidades previstas, según documentación gráfica de Proyecto.
Criterio de medición de obra: Se medirá el número de unidades realmente colocadas según especificaciones de Proyecto.</t>
  </si>
  <si>
    <t>010.049</t>
  </si>
  <si>
    <t>DUCHA MURAL FIT A5B6679C00.DE ROCA</t>
  </si>
  <si>
    <t>Ducha mural FIT A5B6679C00., acabado cromado, con chorro PureRain y brazo de ducha de 422 mm de longitud, con tubo para conducción del agua protegido internamente para mayor durabilidad, limitador de caudal a 9,2 l/min y sistema antical. Incluso elementos de fijación.
Incluye: Colocación. Conexionado y comprobación de su correcto funcionamiento.
Criterio de medición de proyecto: Número de unidades previstas, según documentación gráfica de Proyecto.
Criterio de medición de obra: Se medirá el número de unidades realmente colocadas según especificaciones de Proyecto.</t>
  </si>
  <si>
    <t>010.050</t>
  </si>
  <si>
    <t>VERTEDERO DE PORCELANA SANITARIA GARDA, 420X500X445 MM, BLANCO, (A371055000)</t>
  </si>
  <si>
    <t>Vertedero de porcelana sanitaria Garda, 420x500x445 mm, blanco, (A371055000). Incluso silicona para sellado de juntas.
Criterio de valoración económica: El precio no incluye la grifería.
Incluye: Replanteo. Colocación y fijación del aparato. Montaje del desagüe. Conexión a la red de evacuación. Comprobación de su correcto funcionamiento. Sellado de juntas.
Criterio de medición de proyecto: Número de unidades previstas, según documentación gráfica de Proyecto.
Criterio de medición de obra: Se medirá el número de unidades realmente colocadas según especificaciones de Proyecto.</t>
  </si>
  <si>
    <t>010.051</t>
  </si>
  <si>
    <t>GRIFERÍA MURAL BRAVA DE ROCA REF: A5A858EC00</t>
  </si>
  <si>
    <t>Grifería mural Brava de Roca Ref: A5A858EC00. Incluso elementos de conexión, enlaces de alimentación flexibles de 3/8" de diámetro y 350 mm de longitud, válvula antirretorno y dos llaves de paso.
Incluye: Replanteo. Colocación. Conexionado. Comprobación de su correcto funcionamiento.
Criterio de medición de proyecto: Número de unidades previstas, según documentación gráfica de Proyecto.
Criterio de medición de obra: Se medirá el número de unidades realmente colocadas según especificaciones de Proyecto.</t>
  </si>
  <si>
    <t>Total 010</t>
  </si>
  <si>
    <t>011</t>
  </si>
  <si>
    <t>INSTALACIÓN DE ELECTRICIDAD E ILUMINACIÓN</t>
  </si>
  <si>
    <t>011.001</t>
  </si>
  <si>
    <t>ELECTRICIDAD</t>
  </si>
  <si>
    <t>011.001.001</t>
  </si>
  <si>
    <t>BASE DE TOMA DE CORRIENTE EMPOTRADA, SERIE SIMON 44 AQUA.</t>
  </si>
  <si>
    <t>Base de toma de corriente con contacto de tierra (2P+T), tipo Schuko, Serie SIMON 44 AQUA, intensidad asignada 16 A, tensión asignada 250 V, con tapa, y marco embellecedor para 1 elemento,acabados a definir por la dirección de obra. Instalación empotrada.
Criterio de valoración económica: El precio no incluye la caja para mecanismo empotrado.
Incluye: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</si>
  <si>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011.001.002</t>
  </si>
  <si>
    <t>BASE DE TOMA DE CORRIENTE EMPOTRADA, SERIE JUNG LS 990.</t>
  </si>
  <si>
    <t>Base de toma de corriente con contacto de tierra (2P+T), tipo Schuko,  Serie JUNG LS 990, intensidad asignada 16 A, tensión asignada 250 V, con tapa, y marco embellecedor para 1 elemento, acabados a definir por la dirección de obra. Instalación empotrada.
Criterio de valoración económica: El precio no incluye la caja para mecanismo empotrado.
Incluye: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</si>
  <si>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011.001.003</t>
  </si>
  <si>
    <t>BASE DE TOMA DOBLE CON CONECTOR  TIPO C</t>
  </si>
  <si>
    <t>Base de toma doble con conector hembra USB tipo A y conector hembra USB tipo C, gama básica , toma doble con conector hembra USB tipo C, tapa para base de toma doble de USB, de material termoplástico, libre de halógenos, y marco embellecedor para 1 elemento, de material termoplástico, libre de halógenos, acabados a definir por la dirección de obra. Instalación empotrada.
Criterio de valoración económica: El precio no incluye la caja para mecanismo empotrado.
Incluye: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</si>
  <si>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011.001.004</t>
  </si>
  <si>
    <t>CAJA PARA MECANISMO, EMPOTRADA.</t>
  </si>
  <si>
    <t>Caja universal de 1 elemento, de plástico ABS autoextinguible, libre de halógenos, enlazable por los cuatro lados, de 70x70x42 mm, con grados de protección IP30 e IK07, según IEC 60439. Instalación empotrada.
Criterio de valoración económica: El precio no incluye las ayudas de albañilería.
Incluye: Replanteo. Montaje. Colocación.
Criterio de medición de proyecto: Número de unidades previstas, según documentación gráfica de Proyecto.
Criterio de medición de obra: Se medirá el número de unidades realmente ejecutadas según especificaciones de Proyecto.</t>
  </si>
  <si>
    <t>011.001.005</t>
  </si>
  <si>
    <t>PUESTO DE TRABAJO EMPOTRADO EN EL SUELO PARA MESA DE ÁRBITROS, CON CAJA DE 6 MÓDULOS: 4 BASES DE ENCHUFE MONOFÁSICAS Y 2 TOMAS R</t>
  </si>
  <si>
    <t>Puesto de trabajo empotrado en el suelo para mesa de árbitros, con caja de 6 módulos: 4 bases de enchufe monofásicas y 2 tomas RJ45. Incluye previsión de canalización para conexión de sistemas de marcador y audiovisuales.
Criterio de valoración económica: El precio no incluye la caja para mecanismo empotrado.
Incluye: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</si>
  <si>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011.001.006</t>
  </si>
  <si>
    <t>ADAPTACIÓN ESTÉTICA DE MECANISMOS ELÉCTRICOS EXISTENTES.</t>
  </si>
  <si>
    <t>Adaptación estética de mecanismos eléctricos existentes (interruptores, conmutadores o bases de enchufe), mediante sustitución de marcos y embellecedores, incluyendo desmontaje de elementos existentes, suministro e instalación de nuevos marcos y tapas compatibles con la serie prevista en proyecto, sin modificación del cableado ni de las cajas empotradas. Totalmente instalado.
Incluye: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</si>
  <si>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011.001.007</t>
  </si>
  <si>
    <t>ZÓCALO ELÉCTRICO PARA PASO DE CABLES Y TOMAS DE FUERZA Y DATOS.</t>
  </si>
  <si>
    <t>Zócalo eléctrico para paso de cables y tomas de fuerza y datos.
Incluye: Replanteo. Colocación y fijación.
Criterio de medición de proyecto: Longitud medida según documentación gráfica de Proyecto.
Criterio de medición de obra: Se medirá la longitud realmente ejecutada según especificaciones de Proyecto.</t>
  </si>
  <si>
    <t>011.001.008</t>
  </si>
  <si>
    <t>CABLE ELÉCTRICO DE 450/750 V DE TENSIÓN NOMINAL, H07Z1-K (AS) DE 2,5 MM² DE SECCIÓN.</t>
  </si>
  <si>
    <t>Cable unipolar H07Z1-K (AS), reacción al fuego clase Cca-s1a,d1,a1, con conductor multifilar de cobre clase 5 (-K) de 2,5 mm² de sección, con aislamiento de compuesto termoplástico a base de poliolefina libre de halógenos con baja emisión de humos y gases corrosivos (Z1). Incluso accesorios y elementos de sujeción.
Incluye: Tendido del cable. Conexionado. Comprobación de su correcto funcionamiento.
Criterio de medición de proyecto: Longitud medida según documentación gráfica de Proyecto.
Criterio de medición de obra: Se medirá la longitud realmente ejecutada según especificaciones de Proyecto.</t>
  </si>
  <si>
    <t>011.001.009</t>
  </si>
  <si>
    <t>CABLE ELÉCTRICO DE 450/750 V DE TENSIÓN NOMINAL, H07Z1-K (AS) DE 1,5 MM² DE SECCIÓN.</t>
  </si>
  <si>
    <t>Cable unipolar H07Z1-K (AS), reacción al fuego clase Cca-s1a,d1,a1, con conductor multifilar de cobre clase 5 (-K) de 1,5 mm² de sección, con aislamiento de compuesto termoplástico a base de poliolefina libre de halógenos con baja emisión de humos y gases corrosivos (Z1). Incluso accesorios y elementos de sujeción.
Incluye: Tendido del cable. Conexionado. Comprobación de su correcto funcionamiento.
Criterio de medición de proyecto: Longitud medida según documentación gráfica de Proyecto.
Criterio de medición de obra: Se medirá la longitud realmente ejecutada según especificaciones de Proyecto.</t>
  </si>
  <si>
    <t>011.001.010</t>
  </si>
  <si>
    <t>CABLE ELÉCTRICO DE 0,6/1 KV DE TENSIÓN NOMINAL, RZ1-K (AS) DE 10 MM² DE SECCIÓN.</t>
  </si>
  <si>
    <t>Cable unipolar RZ1-K (AS), siendo su tensión asignada de 0,6/1 kV, reacción al fuego clase Cca-s1b,d1,a1, con conductor de cobre clase 5 (-K) de 10 mm² de sección, con aislamiento de polietileno reticulado (R) y cubierta de compuesto termoplástico a base de poliolefina libre de halógenos con baja emisión de humos y gases corrosivos (Z1). Incluso accesorios y elementos de sujeción.
Incluye: Tendido del cable. Conexionado. Comprobación de su correcto funcionamiento.
Criterio de medición de proyecto: Longitud medida según documentación gráfica de Proyecto.
Criterio de medición de obra: Se medirá la longitud realmente ejecutada según especificaciones de Proyecto.</t>
  </si>
  <si>
    <t>011.001.011</t>
  </si>
  <si>
    <t>CABLE ELÉCTRICO DE 450/750 V DE TENSIÓN NOMINAL, H07Z1-K (AS) DE 6 MM² DE SECCIÓN.</t>
  </si>
  <si>
    <t>Cable unipolar H07Z1-K (AS), reacción al fuego clase B2ca-s1a,d1,a1, con conductor multifilar de cobre clase 5 (-K) de 6 mm² de sección, con aislamiento de compuesto termoplástico a base de poliolefina libre de halógenos con baja emisión de humos y gases corrosivos (Z1). Incluso accesorios y elementos de sujeción.
Incluye: Tendido del cable. Conexionado. Comprobación de su correcto funcionamiento.
Criterio de medición de proyecto: Longitud medida según documentación gráfica de Proyecto.
Criterio de medición de obra: Se medirá la longitud realmente ejecutada según especificaciones de Proyecto.</t>
  </si>
  <si>
    <t>011.001.012</t>
  </si>
  <si>
    <t>CABLE ELÉCTRICO DE 450/750 V DE TENSIÓN NOMINAL, H07Z1-K (AS) DE 10 MM² DE SECCIÓN.</t>
  </si>
  <si>
    <t>Cable unipolar H07Z1-K (AS), reacción al fuego clase B2ca-s1a,d1,a1, con conductor multifilar de cobre clase 5 (-K) de 10 mm² de sección, con aislamiento de compuesto termoplástico a base de poliolefina libre de halógenos con baja emisión de humos y gases corrosivos (Z1). Incluso accesorios y elementos de sujeción.
Incluye: Tendido del cable. Conexionado. Comprobación de su correcto funcionamiento.
Criterio de medición de proyecto: Longitud medida según documentación gráfica de Proyecto.
Criterio de medición de obra: Se medirá la longitud realmente ejecutada según especificaciones de Proyecto.</t>
  </si>
  <si>
    <t>011.001.013</t>
  </si>
  <si>
    <t>CABLE ELÉCTRICO DE 450/750 V DE TENSIÓN NOMINAL, H07Z1-K (AS) DE 4 MM² DE SECCIÓN.</t>
  </si>
  <si>
    <t>Cable unipolar H07Z1-K (AS), reacción al fuego clase B2ca-s1a,d1,a1, con conductor multifilar de cobre clase 5 (-K) de 4 mm² de sección, con aislamiento de compuesto termoplástico a base de poliolefina libre de halógenos con baja emisión de humos y gases corrosivos (Z1). Incluso accesorios y elementos de sujeción.
Incluye: Tendido del cable. Conexionado. Comprobación de su correcto funcionamiento.
Criterio de medición de proyecto: Longitud medida según documentación gráfica de Proyecto.
Criterio de medición de obra: Se medirá la longitud realmente ejecutada según especificaciones de Proyecto.</t>
  </si>
  <si>
    <t>011.001.014</t>
  </si>
  <si>
    <t>CABLE ELÉCTRICO DE 0,6/1 KV DE TENSIÓN NOMINAL, RZ1-K (AS) DE 16 MM² DE SECCIÓN.</t>
  </si>
  <si>
    <t>Cable unipolar RZ1-K (AS), siendo su tensión asignada de 0,6/1 kV, reacción al fuego clase Cca-s1b,d1,a1, con conductor de cobre clase 5 (-K) de 16 mm² de sección, con aislamiento de polietileno reticulado (R) y cubierta de compuesto termoplástico a base de poliolefina libre de halógenos con baja emisión de humos y gases corrosivos (Z1). Incluso accesorios y elementos de sujeción.
Incluye: Tendido del cable. Conexionado. Comprobación de su correcto funcionamiento.
Criterio de medición de proyecto: Longitud medida según documentación gráfica de Proyecto.
Criterio de medición de obra: Se medirá la longitud realmente ejecutada según especificaciones de Proyecto.</t>
  </si>
  <si>
    <t>011.001.015</t>
  </si>
  <si>
    <t>CABLE ELÉCTRICO DE 0,6/1 KV DE TENSIÓN NOMINAL, RZ1-K (AS) DE 6 MM² DE SECCIÓN.</t>
  </si>
  <si>
    <t>Cable unipolar RZ1-K (AS), siendo su tensión asignada de 0,6/1 kV, reacción al fuego clase Cca-s1b,d1,a1, con conductor de cobre clase 5 (-K) de 6 mm² de sección, con aislamiento de polietileno reticulado (R) y cubierta de compuesto termoplástico a base de poliolefina libre de halógenos con baja emisión de humos y gases corrosivos (Z1). Incluso accesorios y elementos de sujeción.
Incluye: Tendido del cable. Conexionado. Comprobación de su correcto funcionamiento.
Criterio de medición de proyecto: Longitud medida según documentación gráfica de Proyecto.
Criterio de medición de obra: Se medirá la longitud realmente ejecutada según especificaciones de Proyecto.</t>
  </si>
  <si>
    <t>011.001.016</t>
  </si>
  <si>
    <t>CANALIZACIÓN DE PVC DE 20 MM DE DIÁMETRO NOMINAL.</t>
  </si>
  <si>
    <t>Canalización de tubo curvable de PVC, corrugado, de color negro, de 20 mm de diámetro nominal, con grado de protección IP545. Instalación empotrada en elemento de construcción térmicamente aislante.
Incluye: Replanteo. Colocación y fijación del tubo.
Criterio de medición de proyecto: Longitud medida según documentación gráfica de Proyecto.
Criterio de medición de obra: Se medirá la longitud realmente ejecutada según especificaciones de Proyecto.</t>
  </si>
  <si>
    <t>011.001.017</t>
  </si>
  <si>
    <t>CANALIZACIÓN DE PVC DE 25 MM DE DIÁMETRO NOMINAL.</t>
  </si>
  <si>
    <t>Canalización de tubo curvable de PVC, corrugado, de color negro, de 25 mm de diámetro nominal, con grado de protección IP545. Instalación empotrada en elemento de construcción térmicamente aislante.
Incluye: Replanteo. Colocación y fijación del tubo.
Criterio de medición de proyecto: Longitud medida según documentación gráfica de Proyecto.
Criterio de medición de obra: Se medirá la longitud realmente ejecutada según especificaciones de Proyecto.</t>
  </si>
  <si>
    <t>011.001.018</t>
  </si>
  <si>
    <t>CANALIZACIÓN DE PVC DE 32 MM DE DIÁMETRO NOMINAL.</t>
  </si>
  <si>
    <t>Canalización de tubo curvable de PVC, corrugado, de color negro, de 32 mm de diámetro nominal, con grado de protección IP545. Instalación empotrada en elemento de construcción térmicamente aislante.
Incluye: Replanteo. Colocación y fijación del tubo.
Criterio de medición de proyecto: Longitud medida según documentación gráfica de Proyecto.
Criterio de medición de obra: Se medirá la longitud realmente ejecutada según especificaciones de Proyecto.</t>
  </si>
  <si>
    <t>011.001.019</t>
  </si>
  <si>
    <t>BANDEJA PARA SOPORTE Y CONDUCCIÓN DE CABLES ELÉCTRICOS.</t>
  </si>
  <si>
    <t>Bandeja perforada de PVC, color gris RAL 7035, de 60x75 mm, resistencia al impacto 5 julios, propiedades eléctricas: aislante, no propagador de la llama, estable frente a los rayos UV y con buen comportamiento a la intemperie y frente a la acción de los agentes químicos, con 1 compartimento, con soporte horizontal, de compuesto termoplástico libre de halógenos, color gris RAL 7035.
Incluye: Replanteo. Fijación del soporte. Colocación y fijación de la bandeja.
Criterio de medición de proyecto: Longitud medida según documentación gráfica de Proyecto.
Criterio de medición de obra: Se medirá la longitud realmente ejecutada según especificaciones de Proyecto.</t>
  </si>
  <si>
    <t>011.001.020</t>
  </si>
  <si>
    <t>CAJA DE DISTRIBUCIÓN, MODULAR.</t>
  </si>
  <si>
    <t>Caja de distribución de plástico, de superficie, con puerta transparente, con grados de protección IP40 e IK07, aislamiento clase II, tensión nominal 400 V, para 39 módulos, en 3 filas (13 módulos por final), modelo PrismaSeT XS Schenider, con carril DIN, terminales de neutro y de tierra, tirador de apertura y tapas cubremódulos. Incluye repartidor de fases. elementos de protección, punteras, etc.
Incluye: Colocación y fijación del elemento.
Criterio de medición de proyecto: Número de unidades previstas, según documentación gráfica de Proyecto.
Criterio de medición de obra: Se medirá el número de unidades realmente ejecutadas según especificaciones de Proyecto.</t>
  </si>
  <si>
    <t>011.001.021</t>
  </si>
  <si>
    <t>ARMARIO DE DISTRIBUCIÓN, MODULAR.</t>
  </si>
  <si>
    <t>Armario de distribución metálico, de superficie, con puerta transparente, grado de protección IP40, aislamiento clase II, de 1350x650x250 mm, modelo ALBA/136PT "CHINT ELECTRICS", apilable con otros armarios, con techo, suelo y laterales desmontables por deslizamiento (sin tornillos), cierre de seguridad, escamoteable, con llave, acabado con pintura epoxi, microtexturizado.
Incluye: Colocación y fijación del elemento.
Criterio de medición de proyecto: Número de unidades previstas, según documentación gráfica de Proyecto.
Criterio de medición de obra: Se medirá el número de unidades realmente ejecutadas según especificaciones de Proyecto.</t>
  </si>
  <si>
    <t>011.001.022</t>
  </si>
  <si>
    <t>INTERRUPTOR AUTOMÁTICO MAGNETOTÉRMICO, MODULAR. 40A 1P+N</t>
  </si>
  <si>
    <t>Interruptor automático magnetotérmico, bipolar (1P+N), intensidad nominal 40 A, poder de corte 6 kA, curva C, modelo iC60N A9F79640 "SCHNEIDER ELECTRIC", de 36x85x78,5 mm, grado de protección IP20, montaje sobre carril DIN (35 mm).
Incluye: Montaje y conexionado del elemento.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</si>
  <si>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011.001.023</t>
  </si>
  <si>
    <t>INTERRUPTOR AUTOMÁTICO MAGNETOTÉRMICO, MODULAR. 32A 1P+N</t>
  </si>
  <si>
    <t>Interruptor automático magnetotérmico, bipolar (1P+N), intensidad nominal 32 A, poder de corte 6 kA, curva C, modelo iC60N A9F79632 "SCHNEIDER ELECTRIC", de 36x85x78,5 mm, grado de protección IP20, montaje sobre carril DIN (35 mm).
Incluye: Montaje y conexionado del elemento.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</si>
  <si>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011.001.024</t>
  </si>
  <si>
    <t>INTERRUPTOR AUTOMÁTICO MAGNETOTÉRMICO, MODULAR. 25A 1P+N</t>
  </si>
  <si>
    <t>Interruptor automático magnetotérmico, bipolar (1P+N), intensidad nominal 25 A, poder de corte 6 kA, curva C, modelo iC60N A9F79625 "SCHNEIDER ELECTRIC", de 36x85x78,5 mm, grado de protección IP20, montaje sobre carril DIN (35 mm).
Incluye: Montaje y conexionado del elemento.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</si>
  <si>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011.001.025</t>
  </si>
  <si>
    <t>INTERRUPTOR AUTOMÁTICO MAGNETOTÉRMICO, MODULAR. 20A 1P+N</t>
  </si>
  <si>
    <t>Interruptor automático magnetotérmico, bipolar (1P+N), intensidad nominal 20 A, poder de corte 6 kA, curva C, modelo iC60N A9F79620 "SCHNEIDER ELECTRIC", de 36x85x78,5 mm, grado de protección IP20, montaje sobre carril DIN (35 mm).
Incluye: Montaje y conexionado del elemento.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</si>
  <si>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011.001.026</t>
  </si>
  <si>
    <t>INTERRUPTOR AUTOMÁTICO MAGNETOTÉRMICO, MODULAR. 16A 1P+N</t>
  </si>
  <si>
    <t>Interruptor automático magnetotérmico, bipolar (1P+N), intensidad nominal 16 A, poder de corte 6 kA, curva C, modelo iC60N A9F79616 "SCHNEIDER ELECTRIC", de 36x85x78,5 mm, grado de protección IP20, montaje sobre carril DIN (35 mm).
Incluye: Montaje y conexionado del elemento.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</si>
  <si>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011.001.027</t>
  </si>
  <si>
    <t>INTERRUPTOR AUTOMÁTICO MAGNETOTÉRMICO, MODULAR. 10A  1P+N</t>
  </si>
  <si>
    <t>Interruptor automático magnetotérmico, bipolar (1P+N), intensidad nominal 10 A, poder de corte 6 kA, curva C, modelo iC60N A9F79610 "SCHNEIDER ELECTRIC", de 36x85x78,5 mm, grado de protección IP20, montaje sobre carril DIN (35 mm).
Incluye: Montaje y conexionado del elemento.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</si>
  <si>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011.001.028</t>
  </si>
  <si>
    <t>INTERRUPTOR AUTOMÁTICO MAGNETOTÉRMICO, MODULAR. 40A 3P+N</t>
  </si>
  <si>
    <t>Interruptor automático magnetotérmico, tetrapolar (4P), intensidad nominal 40 A, poder de corte 6 kA, curva C, modelo iC60N A9F79440 "SCHNEIDER ELECTRIC", de 72x85x78,5 mm, grado de protección IP20, montaje sobre carril DIN (35 mm).
Incluye: Montaje y conexionado del elemento.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</si>
  <si>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011.001.029</t>
  </si>
  <si>
    <t>INTERRUPTOR AUTOMÁTICO MAGNETOTÉRMICO, MODULAR. 32A 3P+N</t>
  </si>
  <si>
    <t>Interruptor automático magnetotérmico, tetrapolar (4P), intensidad nominal 32 A, poder de corte 6 kA, curva C, modelo iC60N A9F79432 "SCHNEIDER ELECTRIC", de 72x85x78,5 mm, grado de protección IP20, montaje sobre carril DIN (35 mm).
Incluye: Montaje y conexionado del elemento.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</si>
  <si>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011.001.030</t>
  </si>
  <si>
    <t>INTERRUPTOR AUTOMÁTICO MAGNETOTÉRMICO, MODULAR. 25A 3P+N</t>
  </si>
  <si>
    <t>Interruptor automático magnetotérmico, tetrapolar (4P), intensidad nominal 25 A, poder de corte 6 kA, curva C, modelo iC60N A9F79425 "SCHNEIDER ELECTRIC", de 72x85x78,5 mm, grado de protección IP20, montaje sobre carril DIN (35 mm).
Incluye: Montaje y conexionado del elemento.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</si>
  <si>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011.001.031</t>
  </si>
  <si>
    <t>INTERRUPTOR AUTOMÁTICO EN CAJA MOLDEADA.</t>
  </si>
  <si>
    <t>Interruptor automático en caja moldeada, tetrapolar (3P+N,4P,3P+N/2), intensidad nominal 630 A, poder de corte 50 kA a 400 V, ajuste de la intensidad de disparo por sobrecarga entre 0,4 y 1 x In, ajuste de la intensidad de disparo de corto retardo entre 1,5 y 10 x Ir, modelo Compact NSX630N LV432894, "SCHNEIDER ELECTRIC", unidad de control electrónica Micrologic 2.3, de 185x255x110 mm.
Incluye: Montaje y conexionado del elemento.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</si>
  <si>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011.001.032</t>
  </si>
  <si>
    <t>INTERRUPTOR DIFERENCIAL MODULAR, "SCHNEIDER ELECTRIC". 40A  1P+N</t>
  </si>
  <si>
    <t>Interruptor diferencial instantáneo, bipolar (2P), intensidad nominal 40 A, sensibilidad 30 mA, clase A, modelo iID A9R21240 "SCHNEIDER ELECTRIC", de 36x96x69 mm, montaje sobre carril DIN, con conexión mediante bornes de caja para cables de cobre.
Incluye: Montaje y conexionado del elemento.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</si>
  <si>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011.001.033</t>
  </si>
  <si>
    <t>INTERRUPTOR DIFERENCIAL MODULAR, "SCHNEIDER ELECTRIC". 25A 1P+N</t>
  </si>
  <si>
    <t>Interruptor diferencial instantáneo, bipolar (2P), intensidad nominal 25 A, sensibilidad 30 mA, clase A, modelo iID A9R21225 "SCHNEIDER ELECTRIC", de 36x96x69 mm, montaje sobre carril DIN, con conexión mediante bornes de caja para cables de cobre.
Incluye: Montaje y conexionado del elemento.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</si>
  <si>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011.001.034</t>
  </si>
  <si>
    <t>INTERRUPTOR DIFERENCIAL MODULAR, "SCHNEIDER ELECTRIC". 40A 3P+N TIPO B</t>
  </si>
  <si>
    <t>Interruptor diferencial instantáneo, tetrapolar (4P), intensidad nominal 40 A, sensibilidad 30 mA, clase B, modelo iID 16752 "SCHNEIDER ELECTRIC", de 72x96x69 mm, montaje sobre carril DIN, con conexión mediante bornes de caja para cables de cobre.
Incluye: Montaje y conexionado del elemento.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</si>
  <si>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011.001.035</t>
  </si>
  <si>
    <t>INTERRUPTOR DIFERENCIAL MODULAR, "SCHNEIDER ELECTRIC". 40A 3P+N TIPO A</t>
  </si>
  <si>
    <t>Interruptor diferencial instantáneo, tetrapolar (4P), intensidad nominal 40 A, sensibilidad 30 mA, clase A, modelo iID A9R21440 "SCHNEIDER ELECTRIC", de 72x96x69 mm, montaje sobre carril DIN, con conexión mediante bornes de caja para cables de cobre.
Incluye: Montaje y conexionado del elemento.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</si>
  <si>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011.001.036</t>
  </si>
  <si>
    <t>INTERRUPTOR DIFERENCIAL MODULAR, "SCHNEIDER ELECTRIC". 25A 3P+N</t>
  </si>
  <si>
    <t>Interruptor diferencial instantáneo, tetrapolar (4P), intensidad nominal 25 A, sensibilidad 30 mA, clase AC, modelo ID-K A9Z05425 "SCHNEIDER ELECTRIC", de 72x96x69 mm, montaje sobre carril DIN, con conexión mediante bornes de caja para cables de cobre.
Incluye: Montaje y conexionado del elemento.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</si>
  <si>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Total 011.001</t>
  </si>
  <si>
    <t>011.002</t>
  </si>
  <si>
    <t>ILUMINACIÓN</t>
  </si>
  <si>
    <t>011.002.001</t>
  </si>
  <si>
    <t>DETECTOR DE MOVIMIENTO.</t>
  </si>
  <si>
    <t>Detector de presencia por infrarrojos para automatización del sistema de alumbrado, funcionalidad de detección continua de la luminosidad y de la presencia, orientable manualmente, posibilidad de conectar hasta 4 sensores adicionales, ángulo de detección de 360°, alcance de 7 m de diámetro a 2,5 m de altura, posibilidad de programación con mando a distancia CR, regulable en tiempo, en sensibilidad lumínica y en distancia de captación, alimentación a 230 V y 50 Hz, poder de ruptura de 10 A a 230 V, con conmutación en paso por cero, recomendada para lámparas fluorescentes y lámparas LED, cargas máximas recomendadas: 2200 W para lámparas incandescentes, 1200 VA para lámparas fluorescentes, 2000 VA para lámparas halógenas de bajo voltaje, 2200 W para lámparas halógenas, 1000 VA para lámparas de bajo consumo, 900 VA para luminarias tipo Downlight, 500 VA para lámparas LED, temporización regulable de 1 s a 10 min, sensibilidad lumínica regulable de 2 a 2000 lux, temperatura de trabajo entre -10°C y 45°C, grado de protección IP20, de 65 mm de diámetro, con mando a distancia para configuración de los parámetros de funcionamiento y programación de detectores de movimiento y de presencia, con sensor adicional para detector de presencia, modelo. Instalación empotrada en el techo. Incluso sujeciones.
Criterio de valoración económica: El precio no incluye las ayudas de albañilería para instalaciones.
Incluye: Replanteo.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</si>
  <si>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011.002.002</t>
  </si>
  <si>
    <t>INTERRUPTOR EMPOTRADO.</t>
  </si>
  <si>
    <t>Interruptor unipolar (1P), gama básica, intensidad asignada 10 AX, tensión asignada 250 V, con tecla simple, de color blanco y marco embellecedor para 1 elemento, acabados a definir por la dirección de obra. Instalación empotrada.
Criterio de valoración económica: El precio no incluye la caja para mecanismo empotrado.
Incluye: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</si>
  <si>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011.002.003</t>
  </si>
  <si>
    <t>CONMUTADOR EMPOTRADO.</t>
  </si>
  <si>
    <t>Conmutador, gama básica, intensidad asignada 10 AX, tensión asignada 250 V, con tecla simple, de color blanco y marco embellecedor para 1 elemento,acabados a definir por la dirección de obra. Instalación empotrada.
Criterio de valoración económica: El precio no incluye la caja para mecanismo empotrado.
Incluye: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</si>
  <si>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011.002.004</t>
  </si>
  <si>
    <t>011.002.005</t>
  </si>
  <si>
    <t>LUMINARIA MIZU M-500202 DE TECSOLED. INSTALACIÓN EMPOTRADA.</t>
  </si>
  <si>
    <t>Luminaria MIZU M-500202. Instalación empotrada.  NO REGULADO - 36º - 900LM - 3000K - IP67 - 10W - 230VAC de TECSOLED.  Acabados a definir por la dirección de obra.
Incluye: Replanteo.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</si>
  <si>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011.002.006</t>
  </si>
  <si>
    <t>LUMINARIA MIZU L - 500205 DE TECSOLED. INSTALACIÓN EMPOTRADA.</t>
  </si>
  <si>
    <t>Luminaria MIZU L - 500205. Instalación empotrada.  NO REGULADO - 56º - 1300LM - 3000K - IP67 - 15W - 230VAC.de TECSOLED.  Acabados a definir por la dirección de obra.
Incluye: Replanteo.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</si>
  <si>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011.002.007</t>
  </si>
  <si>
    <t>LUMINARIA RUSH 5015003 DE TECSOLED. INSTALACIÓN EMPOTRADA.</t>
  </si>
  <si>
    <t>Luminaria RUSH 5015003. instalación empotrada. REGULADO PWM - 70º - 75LM - 3000K - 1W de TECSOLED.  Acabados a definir por la dirección de obra.
Incluye: Replanteo.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</si>
  <si>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011.002.008</t>
  </si>
  <si>
    <t>LUMINARIA E52 - THER 11DE TECSOLED. INSTALACIÓN EMPOTRADA.</t>
  </si>
  <si>
    <t>Luminaria E52 - THER 11. Instalación empotrada. E52 +DIFUSOR PC + THER 11 ( 1771LM/M - 3000K - IP20 - 11W- 24VDC- CRI90, de TECSOLED.  Acabados a definir por la dirección de obra. Incluye transformador electrónico 230V / 24VDC necesario para la alimentación de la tira LED.
Incluye: Replanteo.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</si>
  <si>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011.002.009</t>
  </si>
  <si>
    <t>LUMINARIA E52 - KROS 14.DE TECSOLED. INSTALACIÓN EMPOTRADA.</t>
  </si>
  <si>
    <t>Luminaria E52 - KROS 14. Instalación empotrada. E52  + DIFUSOR PC + KROS 14 ( 2254LM/M - 3000K - IP20 - 14W- 24VDC - CRI90 de TECSOLED..  Acabados a definir por la dirección de obra. Incluye transformador electrónico 230V / 24VDC necesario para la alimentación de la tira LED.
Incluye: Replanteo.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</si>
  <si>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011.002.010</t>
  </si>
  <si>
    <t>LUMINARIA E52 - KROS 4 DE TECSOLED.. INSTALACIÓN EMPOTRADA.</t>
  </si>
  <si>
    <t>Luminaria E52 - KROS 4. Instalación empotrada. E52 + DIFUSOR PC + KROS 4 ( 2114LM/M - 3000K - IP67 - 14W- 24VDC- CRI90 de TECSOLED. Acabados a definir por la dirección de obra. Incluye transformador electrónico 230V / 24VDC necesario para la alimentación de la tira LED.
Incluye: Replanteo.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</si>
  <si>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011.002.011</t>
  </si>
  <si>
    <t>LUMINARIA E52 - KAUS 7.DE TECSOLED.INSTALACIÓN EMPOTRADA.</t>
  </si>
  <si>
    <t>Luminaria E52 - KAUS 7. Instalación empotrada. E52 + DIFUSOR PC + KAUS 7 ( 2652LM/M - 3000K - IP65 - 17W- 24VDC- CRI90 de TECSOLED. Acabados a definir por la dirección de obra. Incluye transformador electrónico 230V / 24VDC necesario para la alimentación de la tira LED.
Incluye: Replanteo.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</si>
  <si>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011.002.012</t>
  </si>
  <si>
    <t>LUMINARIA KIMO M 500102 DE TECSOLED.INSTALACIÓN EMPOTRADA.</t>
  </si>
  <si>
    <t>Luminaria KIMO M 500102. Instalación empotrada.  NO REGULADO - 36º - 900LM - 3000K - 10W de TECSOLED..  Acabados a definir por la dirección de obra.
Incluye: Replanteo.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</si>
  <si>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011.002.013</t>
  </si>
  <si>
    <t>LUMINARIA E15 - THER 11 DE TECSOLED.. INSTALACIÓN EMPOTRADA.</t>
  </si>
  <si>
    <t>Luminaria E15 - THER 11. Instalación empotrada. E15 + DIFUSOR PC + THER 11 ( 1771LM/M - 3000K - IP20 - 11W- 24VDC- CRI90 de TECSOLED.  Acabados a definir por la dirección de obra. Incluye transformador electrónico 230V / 24VDC necesario para la alimentación de la tira LED.
Incluye: Replanteo.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</si>
  <si>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011.002.014</t>
  </si>
  <si>
    <t>LUMINARIA E15 - THER 3 DE TECSOLED. INSTALACIÓN EMPOTRADA.</t>
  </si>
  <si>
    <t>Luminaria E15 - THER 3. Instalación empotrada. E15 + DIFUSOR PC + THER 3 ( 1661LM/M - 3000K - IP67 - 11W- 24VDC- CRI90 de TECSOLED.  Acabados a definir por la dirección de obra. Incluye transformador electrónico 230V / 24VDC necesario para la alimentación de la tira LED.
Incluye: Replanteo.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</si>
  <si>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011.002.015</t>
  </si>
  <si>
    <t>LUMINARIA ONNA MINI 500402. DE TECSOLED. INSTALACIÓN EMPOTRADA.</t>
  </si>
  <si>
    <t>Luminaria ONNA MINI 500402. Instalación empotrada. NO REGULADO - 36º - 760LM - 3000K - 8W de TECSOLED.  Acabados a definir por la dirección de obra.
Incluye: Replanteo.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</si>
  <si>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011.002.016</t>
  </si>
  <si>
    <t>MINI TRACK.DE TECSOLED. INSTALACIÓN EMPOTRADA.</t>
  </si>
  <si>
    <t>Mini Track. Instalación empotrada de TECSOLED. Acabados a definir por la dirección de obra.
Incluye: Replanteo.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</si>
  <si>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011.002.017</t>
  </si>
  <si>
    <t>MAGNETICK TRACK DE TECSOLED.INSTALACIÓN EMPOTRADA.</t>
  </si>
  <si>
    <t>Magnetik Track. Instalación empotrada de TECSOLED.  Acabados a definir por la dirección de obra.
Incluye: Replanteo.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</si>
  <si>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011.002.018</t>
  </si>
  <si>
    <t>LUMINARIA NMS1217 - WW - 8.5W DE TECSOLED.INSTALACIÓN EN SUPERFICIE.</t>
  </si>
  <si>
    <t>Luminaria NMS1217 - WW - 8.5W. Instalación en superficie. Silicone Neon Strip NMS1217_WW - 3000K - 24VDC - 8,5W - CRI&gt;90 - IP67 de TECSOLED. Sujeciones individuales .  Acabados a definir por la dirección de obra. Incluye transformador electrónico 230V / 24VDC necesario para la alimentación de la tira LED.
Incluye: Replanteo.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</si>
  <si>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011.002.019</t>
  </si>
  <si>
    <t>LUMINARIA S15 + DRAC 3 DE TECSOLED. INSTALACIÓN EN SUPERFICIE.</t>
  </si>
  <si>
    <t>Luminaria S15 + DRAC 3. Instalación en superficie. S15  + DIFUSOR PC + DRAC 17  ( 1326LM/M - 3000K - IP20 - 8.5W- 24VDC. de TECSOLED. Acabados a definir por la dirección de obra. Incluye transformador electrónico 230V / 24VDC necesario para la alimentación de la tira LED.
Incluye: Replanteo.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</si>
  <si>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011.002.020</t>
  </si>
  <si>
    <t>LUMINARIA S15 + DRAC 17DE TECSOLED INSTALACIÓN EN SUPERFICIE.</t>
  </si>
  <si>
    <t>Luminaria S15 + DRAC 17. Instalación en superficie. S15 + DIFUSOR PC + DRAC 17  ( 1326LM/M - 3000K - IP20 - 8.5W- 24VDC ) de TECSOLED.  Acabados a definir por la dirección de obra. Incluye transformador electrónico 230V / 24VDC necesario para la alimentación de la tira LED.
Incluye: Replanteo.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</si>
  <si>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011.002.021</t>
  </si>
  <si>
    <t>LUMINARIA S15 + KROS 14 DE TECSOLED.. INSTALACIÓN EN SUPERFICIE.</t>
  </si>
  <si>
    <t>Luminaria S15 + KROS 14. Instalación en superficie. S15 + DIFUSOR PC +KROS 14 ( 2254LM/M - 3000K - IP20 - 14W- 24VDC ) de TECSOLED.  Acabados a definir por la dirección de obra. Incluye transformador electrónico 230V / 24VDC necesario para la alimentación de la tira LED.
Incluye: Replanteo.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</si>
  <si>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011.002.022</t>
  </si>
  <si>
    <t>LUMINARIA P52 - KROS 14 DE TECSOLED. INSTALACIÓN EN SUPERFICIE.</t>
  </si>
  <si>
    <t>Luminaria P52 - KROS 14. Instalación en superficie. P52 + DIFUSOR PC + KROS 14 ( 2254LM/M - 3000K - IP20 - 14W- 24VDC ) de TECSOLED.  Acabados a definir por la dirección de obra. Incluye transformador electrónico 230V / 24VDC necesario para la alimentación de la tira LED.
Incluye: Replanteo.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</si>
  <si>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011.002.023</t>
  </si>
  <si>
    <t>LUMINARIA P18N - THER 3 DE TECSOLED INSTALACIÓN EN SUPERFICIE.</t>
  </si>
  <si>
    <t>Luminaria P18N - THER 3. Instalación en superficie. P18N  + DIFUSOR PC + THER 3( 1661LM/ - 3000K - IP67 - 11W- 24VDC ) de TECSOLED.  Acabados a definir por la dirección de obra. Incluye transformador electrónico 230V / 24VDC necesario para la alimentación de la tira LED.
Incluye: Replanteo.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</si>
  <si>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011.002.024</t>
  </si>
  <si>
    <t>LUMINARIA S11 - THER 11 DE TECSOLED. INSTALACIÓN EN SUPERFICIE.</t>
  </si>
  <si>
    <t>Luminaria S11 - THER 11. Instalación en superficie. S11 + DIFUSOR PC + THER 11( 1771LM/ - 3000K - IP20 - 11W- 24VDC ) de TECSOLED.  Acabados a definir por la dirección de obra. Incluye transformador electrónico 230V / 24VDC necesario para la alimentación de la tira LED.
Incluye: Replanteo.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</si>
  <si>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011.002.025</t>
  </si>
  <si>
    <t>LUMINARIA S11 - DRAC 17 DE TECSOLED. INSTALACIÓN EN SUPERFICIE.</t>
  </si>
  <si>
    <t>Luminaria S11 - DRAC 17. Instalación en superficie. S11 + DIFUSOR PC + DRAC 17(1326LM - 3000K - IP20 - 8.5W- 24VDC) de TECSOLED. Acabados a definir por la dirección de obra. Incluye transformador electrónico 230V / 24VDC necesario para la alimentación de la tira LED.
Incluye: Replanteo.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</si>
  <si>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011.002.026</t>
  </si>
  <si>
    <t>SISTEMA DE ILUMINACIÓN AS3535 - Ø3.00M - INDUSTRY. PERFIL  CON SUJECIONES TRIMLESS.</t>
  </si>
  <si>
    <t>Sistema de iluminación AS3535 - Ø3.00M - industry Trimless. Perfil  con sujeciones trimless - 35mm x 35mm - 30/35w/m - 3000K - 24vdc.  Acabados a definir por la dirección de obra. Incluye transformador electrónico 230V / 24VDC necesario para la alimentación de la tira LED.
Incluye: Replanteo. Corte, colocación y fijación del perfil.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</si>
  <si>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011.002.027</t>
  </si>
  <si>
    <t>LUMINARIA LS50 -  2808MM DE TECSOLED. INSTALACIÓN SUSPENDIDA.</t>
  </si>
  <si>
    <t>Luminaria LS50 -  2808mm. Instalación suspendida. Luminaria TSL LS50 - 2808mm - 3000K - 90W - 230VAC - 9900lm - CRI&gt;90 - On/Off -  de TECSOLED. Acabados a definir por la dirección de obra. Incluye transformador electrónico 230V / 24VDC necesario para la alimentación de la tira LED.
Incluye: Replanteo.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</si>
  <si>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011.002.028</t>
  </si>
  <si>
    <t>LUMINARIA P52 - KUMA DE TECSOLED. INSTALACIÓN SUSPENDIDA.</t>
  </si>
  <si>
    <t>Luminaria P52 - KUMA. Instalación suspendida. P52  + DIFUSOR PC + KUMA 4 - ( 22W/m - 24VDC - 3000K - IP20 - 3300lm/m - CRI90) de TECSOLED.  Acabados a definir por la dirección de obra. Incluye transformador electrónico 230V / 24VDC necesario para la alimentación de la tira LED.
Incluye: Replanteo.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</si>
  <si>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011.002.029</t>
  </si>
  <si>
    <t>LUMINARIA WAVE 3000K DE TECSOLED. INSTALACIÓN SUSPENDIDA.</t>
  </si>
  <si>
    <t>Luminaria Wave 3000K. Instalación suspendida. Luminaria TSL WAVE - 4000mm - 3000K - 56W - 24VDC - 2550lm - CRI&gt;90 - PWM - de TECSOLED. Acabados a definir por la dirección de obra. Incluye transformador electrónico 230V / 24VDC necesario para la alimentación de la tira LED.
Incluye: Replanteo.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</si>
  <si>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011.002.030</t>
  </si>
  <si>
    <t>LUMINARIA LS4065 3000K DE TECSOLED. INSTALACIÓN SUSPENDIDA.</t>
  </si>
  <si>
    <t>Luminaria LS4065 3000K.  Instalación suspendida.  Luminaria PRO - (varios)mm - 3000K - (varios)W - (varios)lm - ON/OFF de TECSOLED.  Acabados a definir por la dirección de obra. Incluye transformador electrónico 230V / 24VDC necesario para la alimentación de la tira LED.
Incluye: Replanteo.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</si>
  <si>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011.002.031</t>
  </si>
  <si>
    <t>LUMINARIA C16R - KUMA 4 DE TECSOLED. INSTALACIÓN EN SUPERFICIE A PARED.</t>
  </si>
  <si>
    <t>Luminaria C16R - KUMA 4. Instalación en superficie a pared. C16R  + DIFUSOR PC + KUMA 4 - ( 22W/m - 24VDC - 3000K - IP20 - 3300lm/m - CRI90). de TECSOLED.  Acabados a definir por la dirección de obra. Incluye transformador electrónico 230V / 24VDC necesario para la alimentación de la tira LED.
Incluye: Replanteo.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</si>
  <si>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Total 011.002</t>
  </si>
  <si>
    <t>011.003</t>
  </si>
  <si>
    <t>ILUMINACIÓN ESPECÍFICA PISTA</t>
  </si>
  <si>
    <t>011.003.001</t>
  </si>
  <si>
    <t>Suministro e instalción de proyector ARENA VISION BVP418 980/840 T45 S6 BV</t>
  </si>
  <si>
    <t>Suministro e instalación completa de proyector modelo ARENA VISION BVP418 980/840 T45 S6 BV,  incluyendo pequeño material y apuntalamiento. Incluye medios de elevación necesarios para materiales y personal, hasta ubicaciones definitiva, medios auxilaires para montaje, material de conexionado, apuntamientos según estudio lumínico, y demás materiales y medios auxiliares necesarios para la correcta ejecución de esta unidad. Medida la unidad instalada, conexionada y probada.</t>
  </si>
  <si>
    <t>011.003.002</t>
  </si>
  <si>
    <t>Suministro e instalción de proyector ARENA VISION BVP418 980/840 T45 S7 BV</t>
  </si>
  <si>
    <t>Suministro e instalación completa de proyector modelo ARENA VISION BVP418 980/840 T45 S7 BV,  incluyendo pequeño material y apuntalamiento. Incluye medios de elevación necesarios para materiales y personal, hasta ubicaciones definitiva, medios auxilaires para montaje, material de conexionado, apuntamientos según estudio lumínico, y demás materiales y medios auxiliares necesarios para la correcta ejecución de esta unidad. Medida la unidad instalada, conexionada y probada.</t>
  </si>
  <si>
    <t>011.003.003</t>
  </si>
  <si>
    <t>Suministro e instalción de proyector ARENA VISION BVP418 980/840 T45 S8 BV</t>
  </si>
  <si>
    <t>Suministro e instalación completa de proyector modelo ARENA VISION BVP418 980/840 T45 S8 BV,  incluyendo pequeño material y apuntalamiento. Incluye medios de elevación necesarios para materiales y personal, hasta ubicaciones definitiva, medios auxilaires para montaje, material de conexionado, apuntamientos según estudio lumínico, y demás materiales y medios auxiliares necesarios para la correcta ejecución de esta unidad. Medida la unidad instalada, conexionada y probada.</t>
  </si>
  <si>
    <t>011.003.004</t>
  </si>
  <si>
    <t>Suministro e instalción de CONTROL ILUMINACIÓN</t>
  </si>
  <si>
    <t>Suministro e instalación completa de CONTROL DE ILUMINACIÓN incluyendo nodos zhaga,  pequeño material, medios de elevación necesarios para materiales y personal, hasta ubicaciones definitivas, material de conexionado y demás materiales y medios auxiliares necesarios para la correcta ejecución de esta unidad. Medida la unidad instalada, conexionada y probada.</t>
  </si>
  <si>
    <t>011.003.005</t>
  </si>
  <si>
    <t>Adaptación cuadros eléctricos existentes</t>
  </si>
  <si>
    <t>Adaptación de cuadros eléctricos existentes, incluyendo aparamenta para control y regulación de alumbrado, , cableado necesario para inclusión de la misma, pequeño material, material de conexionado y demás materiales y medios auxiliares necesarios para la correcta ejecución de esta unidad. Medida la unidad ejecutada, probada y funcionando</t>
  </si>
  <si>
    <t>Total 011.003</t>
  </si>
  <si>
    <t>Total 011</t>
  </si>
  <si>
    <t>012</t>
  </si>
  <si>
    <t>INSTALACIÓN DE VOZ Y DATOS</t>
  </si>
  <si>
    <t>012.001</t>
  </si>
  <si>
    <t>TOMA DE USUARIO.</t>
  </si>
  <si>
    <t>Toma simple con conector tipo RJ-45 de 8 contactos, categoría 6, marco y embellecedor.
Incluye: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</si>
  <si>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012.002</t>
  </si>
  <si>
    <t>INSTALACIÓN DE TUBO CORRUGADO PARA PREVISIÓN DE CABLEADO</t>
  </si>
  <si>
    <t>Suministro e instalación de tubo corrugado de PVC libre de halógenos, de diámetro según recorrido (mín. Ø32 mm), para previsión de paso de cableado de instalaciones audiovisuales, incluyendo p.p. de accesorios, fijaciones, cajas de paso y totalmente instalado, sin cableado interior.</t>
  </si>
  <si>
    <t>012.003</t>
  </si>
  <si>
    <t>INSTALACIÓN DE TUBO RÍGIDO PARA PREVISIÓN DE CABLEADO</t>
  </si>
  <si>
    <t>Suministro e instalación de tubo rígido de PVC o acero (según ubicación),para instalación vista, de diámetro según recorrido (mín. Ø32 mm), destinado a previsión de paso de cableado audiovisual, incluyendo accesorios, soportes, fijaciones y totalmente instalado, sin cableado interior.</t>
  </si>
  <si>
    <t>Total 012</t>
  </si>
  <si>
    <t>013</t>
  </si>
  <si>
    <t>INSTALACIÓN DE CLIMATIZACIÓN</t>
  </si>
  <si>
    <t>013.001</t>
  </si>
  <si>
    <t>EQUIPO DE AIRE ACONDICIONADO CON UNIDAD INTERIOR DE PARED, SISTEMA AIRE-AIRE SPLIT 1X1.</t>
  </si>
  <si>
    <t>Equipo de aire acondicionado, sistema aire-aire split 1x1, para gas R-32, alimentación monofásica (230V/50Hz), potencia frigorífica nominal 2,5 kW (temperatura de bulbo seco del aire interior 27°C, temperatura de bulbo húmedo del aire interior 19°C, temperatura de bulbo seco del aire exterior 35°C, temperatura de bulbo húmedo del aire exterior 24°C), potencia calorífica nominal 3,2 kW (temperatura de bulbo seco del aire interior 20°C, temperatura de bulbo húmedo del aire exterior 6°C), SEER 7,1 (clase A++), SCOP 5,3 (clase A+++), EER 4,03 (clase A), COP 4 (clase A), formado por una unidad interior de pared, de 294x798x229 mm, presión sonora nominal 21 dBA, caudal de aire nominal 474 m³/h, con filtro alergénico, filtro desodorizante fotocatalítico y control inalámbrico, con programador semanal, y una unidad exterior, de 540x780x290 mm, presión sonora 48 dBA y caudal de aire 1926 m³/h, con control de condensación. Incluso elementos antivibratorios y soportes de pared para apoyo de la unidad exterior.
Criterio de valoración económica: El precio no incluye la canalización ni el cableado eléctrico de alimentación.
Incluye: Replanteo de las unidades. Colocación y fijación de la unidad interior. Colocación y fijación de la unidad exterior. Conexión a las líneas frigoríficas. Conexión a la red eléctrica. Conexión a la red de desagüe. Puesta en marcha.
Criterio de medición de proyecto: Número de unidades previstas, según documentación gráfica de Proyecto.
Criterio de medición de obra: Se medirá el número de unidades realmente ejecutadas según especificaciones de Proyecto.</t>
  </si>
  <si>
    <t>013.002</t>
  </si>
  <si>
    <t>LÍNEA FRIGORÍFICA.</t>
  </si>
  <si>
    <t>Línea frigorífica doble realizada con tubería para gas mediante tubo de cobre sin soldadura, de 3/8" de diámetro y 0,8 mm de espesor con coquilla de espuma elastomérica, de 11 mm de diámetro interior y 10 mm de espesor, a base de caucho sintético flexible, de estructura celular cerrada y tubería para líquido mediante tubo de cobre sin soldadura, de 1/4" de diámetro y 0,8 mm de espesor con coquilla de espuma elastomérica, de 7 mm de diámetro interior y 10 mm de espesor, a base de caucho sintético flexible, de estructura celular cerrada.
Incluye: Replanteo del recorrido de la línea. Encintado de los extremos. Colocación del aislamiento. Montaje y fijación de la línea. Abocardado. Vaciado para su carga.
Criterio de medición de proyecto: Longitud medida según documentación gráfica de Proyecto.
Criterio de medición de obra: Se medirá la longitud realmente ejecutada según especificaciones de Proyecto.</t>
  </si>
  <si>
    <t>013.003</t>
  </si>
  <si>
    <t>RED DE EVACUACIÓN DE CONDENSADOS.</t>
  </si>
  <si>
    <t>Red de evacuación de condensados, colocada superficialmente y fijada al paramento, formada por tubo flexible de PVC, de 16 mm de diámetro y 1,5 mm de espesor, que conecta la unidad de aire acondicionado con la red de pequeña evacuación, la bajante, el colector o el bote sifónico. Incluso material auxiliar para montaje y sujeción a la obra, accesorios y piezas especiales colocados mediante unión pegada con adhesivo.
Incluye: Replanteo. Presentación de tubos, accesorios y piezas especiales. Fijación del material auxiliar para montaje y sujeción a la obra. Colocación y fijación de tubos, accesorios y piezas especiales.
Criterio de medición de proyecto: Longitud medida según documentación gráfica de Proyecto.
Criterio de medición de obra: Se medirá la longitud realmente ejecutada según especificaciones de Proyecto.</t>
  </si>
  <si>
    <t>013.004</t>
  </si>
  <si>
    <t>TERMO ELÉCTRICO.CAPACIDAD 75 L, POTENCIA 2 KW, DE 758 MM DE ALTURA Y 450 MM DE DIÁM</t>
  </si>
  <si>
    <t>Termo eléctrico para el servicio de A.C.S., mural vertical, resistencia blindada, capacidad 75 l, potencia 2 kW, de 758 mm de altura y 450 mm de diámetro, formado por cuba de acero vitrificado, aislamiento de espuma de poliuretano, ánodo de sacrificio de magnesio. Incluso válvula de seguridad antirretorno, llaves de corte de esfera, latiguillos flexibles, tanto en la entrada de agua como en la salida. Totalmente montado, conexionado y probado.
Incluye: Replanteo del aparato. Fijación en paramento mediante elementos de anclaje. Colocación del aparato y accesorios. Conexionado con las redes de conducción de agua, eléctrica y de tierra. Puesta en marcha.
Criterio de medición de proyecto: Número de unidades previstas, según documentación gráfica de Proyecto.
Criterio de medición de obra: Se medirá el número de unidades realmente ejecutadas según especificaciones de Proyecto.</t>
  </si>
  <si>
    <t>013.005</t>
  </si>
  <si>
    <t>REJILLA DE IMPULSIÓN.1225X125 MM</t>
  </si>
  <si>
    <t>Rejilla de impulsión, de aluminio extruido, anodizado color natural E6-C-0, con lamas horizontales regulables individualmente, de 1225x125 mm, con parte posterior de chapa de acero pintada en color negro RAL 9005, formada por lamas verticales regulables individualmente y mecanismo de regulación del caudal con lamas acopladas en oposición, accionables desde la parte frontal, fijación mediante tornillos vistos (con marco de montaje de chapa de acero galvanizado), montada en conducto rectangular no metálico. Incluso accesorios de montaje y elementos de fijación.
Incluye: Replanteo. Montaje y fijación de la rejilla.
Criterio de medición de proyecto: Número de unidades previstas, según documentación gráfica de Proyecto.
Criterio de medición de obra: Se medirá el número de unidades realmente ejecutadas según especificaciones de Proyecto.</t>
  </si>
  <si>
    <t>013.006</t>
  </si>
  <si>
    <t>TERMO ELÉCTRICO.RESISTENCIA BLINDADA, CAPACIDAD 75 L, POTENCIA 2 KW, DE 758 MM DE ALTURA Y 450 MM DE DIÁM</t>
  </si>
  <si>
    <t>013.007</t>
  </si>
  <si>
    <t>TUBERÍA DE DISTRIBUCIÓN DE AGUA, PARA CLIMATIZACIÓN 100 MM DE DIÁMETRO</t>
  </si>
  <si>
    <t>Tubería de distribución de agua fría y caliente de climatización formada por tubo de acero negro estirado sin soldadura, serie M, de 4" DN 100 mm de diámetro y 4,5 mm de espesor, una mano de imprimación antioxidante, colocado superficialmente en el interior del edificio, con aislamiento mediante coquilla flexible de espuma elastomérica. Incluso material auxiliar para montaje y sujeción a la obra, accesorios y piezas especiales.
Incluye: Replanteo. Colocación y fijación de tuberías, accesorios y piezas especiales. Colocación del aislamiento. Realización de pruebas de servicio.
Criterio de medición de proyecto: Longitud medida según documentación gráfica de Proyecto.
Criterio de medición de obra: Se medirá la longitud realmente ejecutada según especificaciones de Proyecto.</t>
  </si>
  <si>
    <t>013.008</t>
  </si>
  <si>
    <t>TUBERÍA DE DISTRIBUCIÓN DE AGUA, PARA CLIMATIZACIÓN 125 MM DE DIÁMETRO</t>
  </si>
  <si>
    <t>Tubería de distribución de agua fría y caliente de climatización formada por tubo de acero negro estirado sin soldadura, serie M, de 5" DN 125 mm de diámetro y 5 mm de espesor, una mano de imprimación antioxidante, colocado superficialmente en el interior del edificio, con aislamiento mediante coquilla flexible de espuma elastomérica. Incluso material auxiliar para montaje y sujeción a la obra, accesorios y piezas especiales.
Incluye: Replanteo. Colocación y fijación de tuberías, accesorios y piezas especiales. Colocación del aislamiento. Realización de pruebas de servicio.
Criterio de medición de proyecto: Longitud medida según documentación gráfica de Proyecto.
Criterio de medición de obra: Se medirá la longitud realmente ejecutada según especificaciones de Proyecto.</t>
  </si>
  <si>
    <t>013.009</t>
  </si>
  <si>
    <t>TUBERÍA DE DISTRIBUCIÓN DE AGUA, PARA CLIMATIZACIÓN 150 MM DE DIÁMETRO</t>
  </si>
  <si>
    <t>Tubería de distribución de agua fría y caliente de climatización formada por tubo de acero negro estirado sin soldadura, serie M, de 6" DN 150 mm de diámetro y 5 mm de espesor, una mano de imprimación antioxidante, colocado superficialmente en el interior del edificio, con aislamiento mediante coquilla flexible de espuma elastomérica. Incluso material auxiliar para montaje y sujeción a la obra, accesorios y piezas especiales.
Incluye: Replanteo. Colocación y fijación de tuberías, accesorios y piezas especiales. Colocación del aislamiento. Realización de pruebas de servicio.
Criterio de medición de proyecto: Longitud medida según documentación gráfica de Proyecto.
Criterio de medición de obra: Se medirá la longitud realmente ejecutada según especificaciones de Proyecto.</t>
  </si>
  <si>
    <t>013.010</t>
  </si>
  <si>
    <t>TUBERÍA DE DISTRIBUCIÓN DE AGUA, PARA CLIMATIZACIÓN.), DE 16 MM DE DIÁMETRO EXTERIOR</t>
  </si>
  <si>
    <t>Tubería de distribución de agua fría y caliente de climatización formada por tubo de polietileno reticulado (PE-Xa), con barrera de oxígeno (EVOH), de 16 mm de diámetro exterior y 2 mm de espesor, PN=6 atm, suministrado en rollos, colocado superficialmente en el interior del edificio, con aislamiento mediante coquilla flexible de espuma elastomérica. Incluso material auxiliar para montaje y sujeción a la obra, accesorios y piezas especiales.
Incluye: Replanteo. Colocación y fijación de tuberías, accesorios y piezas especiales. Colocación del aislamiento. Realización de pruebas de servicio.
Criterio de medición de proyecto: Longitud medida según documentación gráfica de Proyecto.
Criterio de medición de obra: Se medirá la longitud realmente ejecutada según especificaciones de Proyecto.</t>
  </si>
  <si>
    <t>013.011</t>
  </si>
  <si>
    <t>TUBERÍA DE DISTRIBUCIÓN DE AGUA, PARA CLIMATIZACIÓN.DE 20 MM DE DIÁMETRO EXTERIOR</t>
  </si>
  <si>
    <t>Tubería de distribución de agua fría y caliente de climatización formada por tubo de polietileno reticulado (PE-Xa), con barrera de oxígeno (EVOH), de 20 mm de diámetro exterior y 2 mm de espesor, PN=6 atm, suministrado en rollos, colocado superficialmente en el interior del edificio, con aislamiento mediante coquilla flexible de espuma elastomérica. Incluso material auxiliar para montaje y sujeción a la obra, accesorios y piezas especiales.
Incluye: Replanteo. Colocación y fijación de tuberías, accesorios y piezas especiales. Colocación del aislamiento. Realización de pruebas de servicio.
Criterio de medición de proyecto: Longitud medida según documentación gráfica de Proyecto.
Criterio de medición de obra: Se medirá la longitud realmente ejecutada según especificaciones de Proyecto.</t>
  </si>
  <si>
    <t>013.012</t>
  </si>
  <si>
    <t>TUBERÍA DE DISTRIBUCIÓN DE AGUA, PARA CLIMATIZACIÓN.DE 25 MM DE DIÁMETRO EXTERIOR</t>
  </si>
  <si>
    <t>Tubería de distribución de agua fría y caliente de climatización formada por tubo de polietileno reticulado (PE-Xa), con barrera de oxígeno (EVOH), de 25 mm de diámetro exterior y 2,3 mm de espesor, PN=6 atm, suministrado en rollos, colocado superficialmente en el interior del edificio, con aislamiento mediante coquilla flexible de espuma elastomérica. Incluso material auxiliar para montaje y sujeción a la obra, accesorios y piezas especiales.
Incluye: Replanteo. Colocación y fijación de tuberías, accesorios y piezas especiales. Colocación del aislamiento. Realización de pruebas de servicio.
Criterio de medición de proyecto: Longitud medida según documentación gráfica de Proyecto.
Criterio de medición de obra: Se medirá la longitud realmente ejecutada según especificaciones de Proyecto.</t>
  </si>
  <si>
    <t>013.013</t>
  </si>
  <si>
    <t>TUBERÍA DE DISTRIBUCIÓN DE AGUA, PARA CLIMATIZACIÓN.DE 50 MM DE DIÁMETRO EXTERIOR</t>
  </si>
  <si>
    <t>Tubería de distribución de agua fría y caliente de climatización formada por tubo de polietileno reticulado (PE-Xa), con barrera de oxígeno (EVOH), de 50 mm de diámetro exterior y 4,6 mm de espesor, PN=6 atm, suministrado en rollos, colocado superficialmente en el interior del edificio, con aislamiento mediante coquilla flexible de espuma elastomérica. Incluso material auxiliar para montaje y sujeción a la obra, accesorios y piezas especiales.
Incluye: Replanteo. Colocación y fijación de tuberías, accesorios y piezas especiales. Colocación del aislamiento. Realización de pruebas de servicio.
Criterio de medición de proyecto: Longitud medida según documentación gráfica de Proyecto.
Criterio de medición de obra: Se medirá la longitud realmente ejecutada según especificaciones de Proyecto.</t>
  </si>
  <si>
    <t>013.014</t>
  </si>
  <si>
    <t>TUBERÍA DE DISTRIBUCIÓN DE AGUA, PARA CLIMATIZACIÓN.DE 63 MM DE DIÁMETRO EXTERIOR</t>
  </si>
  <si>
    <t>Tubería de distribución de agua fría y caliente de climatización formada por tubo de polietileno reticulado (PE-Xa), con barrera de oxígeno (EVOH), de 63 mm de diámetro exterior y 5,8 mm de espesor, PN=6 atm, suministrado en rollos, colocado superficialmente en el interior del edificio, con aislamiento mediante coquilla flexible de espuma elastomérica. Incluso material auxiliar para montaje y sujeción a la obra, accesorios y piezas especiales.
Incluye: Replanteo. Colocación y fijación de tuberías, accesorios y piezas especiales. Colocación del aislamiento. Realización de pruebas de servicio.
Criterio de medición de proyecto: Longitud medida según documentación gráfica de Proyecto.
Criterio de medición de obra: Se medirá la longitud realmente ejecutada según especificaciones de Proyecto.</t>
  </si>
  <si>
    <t>013.015</t>
  </si>
  <si>
    <t>TUBERÍA DE DISTRIBUCIÓN DE AGUA, PARA CLIMATIZACIÓN.DE 75 MM DE DIÁMETRO EXTERIOR</t>
  </si>
  <si>
    <t>Tubería de distribución de agua fría y caliente de climatización formada por tubo de polietileno reticulado (PE-Xa) con barrera de oxígeno (EVOH), de 75 mm de diámetro exterior y 6,8 mm de espesor, PN=6 atm, color blanco, suministrado en barras, colocado superficialmente en el interior del edificio, con aislamiento mediante coquilla flexible de espuma elastomérica. Incluso material auxiliar para montaje y sujeción a la obra, accesorios y piezas especiales.
Incluye: Replanteo. Colocación y fijación de tuberías, accesorios y piezas especiales. Colocación del aislamiento. Realización de pruebas de servicio.
Criterio de medición de proyecto: Longitud medida según documentación gráfica de Proyecto.
Criterio de medición de obra: Se medirá la longitud realmente ejecutada según especificaciones de Proyecto.</t>
  </si>
  <si>
    <t>013.016</t>
  </si>
  <si>
    <t>TUBERÍA DE DISTRIBUCIÓN DE AGUA, PARA CLIMATIZACIÓN.DE 90 MM DE DIÁMETRO EXTERIOR</t>
  </si>
  <si>
    <t>Tubería de distribución de agua fría y caliente de climatización formada por tubo de polietileno reticulado (PE-Xa) con barrera de oxígeno (EVOH), de 90 mm de diámetro exterior y 8,2 mm de espesor, PN=6 atm, color blanco, suministrado en barras, colocado superficialmente en el interior del edificio, con aislamiento mediante coquilla flexible de espuma elastomérica. Incluso material auxiliar para montaje y sujeción a la obra, accesorios y piezas especiales.
Incluye: Replanteo. Colocación y fijación de tuberías, accesorios y piezas especiales. Colocación del aislamiento. Realización de pruebas de servicio.
Criterio de medición de proyecto: Longitud medida según documentación gráfica de Proyecto.
Criterio de medición de obra: Se medirá la longitud realmente ejecutada según especificaciones de Proyecto.</t>
  </si>
  <si>
    <t>013.017</t>
  </si>
  <si>
    <t>VENTILADOR CENTRÍFUGO EN LÍNEA.</t>
  </si>
  <si>
    <t>Ventilador centrífugo de perfil bajo, con motor para alimentación monofásica a 230 V y 50 Hz de frecuencia, con protección térmica, aislamiento clase F, grado de protección IP55 y caja de bornes ignífuga, de 825 r.p.m., potencia absorbida 660 W, caudal máximo de 2650 m³/h, dimensiones 620x320 mm y 645 mm de largo y nivel de presión sonora de 62 dBA.
Incluye: Replanteo. Colocación y fijación.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</si>
  <si>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013.018</t>
  </si>
  <si>
    <t>CONDUCTO DE LANA MINERAL.</t>
  </si>
  <si>
    <t>Conducto rectangular para la distribución de aire climatizado formado por panel rígido de alta densidad de lana de vidrio, según UNE-EN 14303, revestido por sus dos caras, la exterior con un complejo de aluminio visto + malla de fibra de vidrio + kraft y la interior con un velo de vidrio, de 25 mm de espesor, resistencia térmica 0,75 m²K/W, conductividad térmica 0,032 W/(mK). Incluso codos, derivaciones, embocaduras, soportes metálicos galvanizados, elementos de fijación, sellado de tramos y uniones con cinta autoadhesiva de aluminio, accesorios de montaje y piezas especiales.
Incluye: Replanteo del recorrido de los conductos. Marcado y posterior anclaje de los soportes de los conductos. Montaje y fijación de conductos. Sellado de las uniones. Comprobación de su correcto funcionamiento. Limpieza final.
Criterio de medición de proyecto: Superficie proyectada, según documentación gráfica de Proyecto, calculada como producto del perímetro exterior por la longitud del tramo, medida entre los ejes de los elementos o de los puntos a conectar, sin descontar las piezas especiales.
Criterio de medición de obra: Se medirá la superficie realmente ejecutada según especificaciones de Proyecto.</t>
  </si>
  <si>
    <t>013.019</t>
  </si>
  <si>
    <t>CONDUCTO FLEXIBLE.DE 100 MM DE DIÁMETRO,</t>
  </si>
  <si>
    <t>Red de conductos flexibles de distribución de aire para climatización, constituida por tubo flexible de 100 mm de diámetro, temperatura de trabajo entre -30°C y 250°C, compuesto por un tubo interior de un complejo de poliéster y aluminio con refuerzo de alambre tratado contra la oxidación en forma de espiral helicoidal, aislamiento de lana de vidrio de 25 mm de espesor y recubrimiento exterior de aluminio reforzado. Incluso cinta de aluminio y elementos de fijación con una separación máxima de 1,50 m.
Incluye: Replanteo del recorrido del conducto y de la situación de los elementos de sujeción. Presentación de tubos flexibles para conducción de aire. Colocación y fijación de tubos flexibles para conducción de aire. Comprobación de su correcto funcionamiento.
Criterio de medición de proyecto: Longitud medida según documentación gráfica de Proyecto.
Criterio de medición de obra: Se medirá la longitud realmente ejecutada según especificaciones de Proyecto.</t>
  </si>
  <si>
    <t>013.020</t>
  </si>
  <si>
    <t>CONDUCTO FLEXIBLE.DE 250 MM DE DIÁMETRO</t>
  </si>
  <si>
    <t>Red de conductos flexibles de distribución de aire para climatización, constituida por tubo flexible de 250 mm de diámetro, temperatura de trabajo entre -30°C y 250°C, compuesto por un tubo interior de un complejo de poliéster y aluminio con refuerzo de alambre tratado contra la oxidación en forma de espiral helicoidal, aislamiento de lana de vidrio de 25 mm de espesor y recubrimiento exterior de aluminio reforzado. Incluso cinta de aluminio y elementos de fijación con una separación máxima de 1,50 m.
Incluye: Replanteo del recorrido del conducto y de la situación de los elementos de sujeción. Presentación de tubos flexibles para conducción de aire. Colocación y fijación de tubos flexibles para conducción de aire. Comprobación de su correcto funcionamiento.
Criterio de medición de proyecto: Longitud medida según documentación gráfica de Proyecto.
Criterio de medición de obra: Se medirá la longitud realmente ejecutada según especificaciones de Proyecto.</t>
  </si>
  <si>
    <t>013.021</t>
  </si>
  <si>
    <t>CONDUCTO CIRCULAR.DE 800 MM DE DIÁMETRO</t>
  </si>
  <si>
    <t>Conducto circular de pared simple helicoidal de acero galvanizado, de 800 mm de diámetro y 1 mm de espesor, con refuerzos, suministrado en tramos de 3 ó 5 m, para instalaciones de ventilación y climatización. Incluso accesorios de montaje y elementos de fijación.
Incluye: Replanteo del recorrido de los conductos. Marcado y posterior anclaje de los soportes de los conductos. Montaje y fijación de conductos. Comprobación de su correcto funcionamiento.
Criterio de medición de proyecto: Longitud proyectada, según documentación gráfica de Proyecto, medida entre los ejes de los elementos o de los puntos a conectar, descontando las piezas especiales.
Criterio de medición de obra: Se medirá la longitud realmente ejecutada según especificaciones de Proyecto.</t>
  </si>
  <si>
    <t>013.022</t>
  </si>
  <si>
    <t>REJILLA DE IMPULSIÓN.DE 425X125 MM</t>
  </si>
  <si>
    <t>Rejilla de impulsión, de aluminio extruido, anodizado color natural E6-C-0, con lamas horizontales regulables individualmente, de 425x125 mm, con parte posterior de chapa de acero pintada en color negro RAL 9005, formada por lamas verticales regulables individualmente y mecanismo de regulación del caudal con lamas acopladas en oposición, accionables desde la parte frontal, fijación mediante tornillos vistos (con marco de montaje de chapa de acero galvanizado), montada en conducto rectangular no metálico. Incluso accesorios de montaje y elementos de fijación.
Incluye: Replanteo. Montaje y fijación de la rejilla.
Criterio de medición de proyecto: Número de unidades previstas, según documentación gráfica de Proyecto.
Criterio de medición de obra: Se medirá el número de unidades realmente ejecutadas según especificaciones de Proyecto.</t>
  </si>
  <si>
    <t>013.023</t>
  </si>
  <si>
    <t>REJILLA DE IMPULSIÓN.DE 425X225 MM</t>
  </si>
  <si>
    <t>Rejilla de impulsión, de aluminio extruido, anodizado color natural E6-C-0, con lamas horizontales regulables individualmente, de 425x225 mm, con parte posterior de chapa de acero pintada en color negro RAL 9005, formada por lamas verticales regulables individualmente y mecanismo de regulación del caudal con lamas acopladas en oposición, accionables desde la parte frontal, fijación mediante tornillos vistos (con marco de montaje de chapa de acero galvanizado), montada en conducto rectangular no metálico. Incluso accesorios de montaje y elementos de fijación.
Incluye: Replanteo. Montaje y fijación de la rejilla.
Criterio de medición de proyecto: Número de unidades previstas, según documentación gráfica de Proyecto.
Criterio de medición de obra: Se medirá el número de unidades realmente ejecutadas según especificaciones de Proyecto.</t>
  </si>
  <si>
    <t>013.024</t>
  </si>
  <si>
    <t>REJILLA DE RETORNO.DE 225X125 MM</t>
  </si>
  <si>
    <t>Rejilla de retorno, de aluminio extruido, anodizado color natural E6-C-0, con lamas horizontales regulables individualmente, de 225x125 mm, fijación mediante tornillos vistos (con marco de montaje de chapa de acero galvanizado), montada en conducto rectangular no metálico. Incluso accesorios de montaje y elementos de fijación.
Incluye: Replanteo. Montaje y fijación de la rejilla.
Criterio de medición de proyecto: Número de unidades previstas, según documentación gráfica de Proyecto.
Criterio de medición de obra: Se medirá el número de unidades realmente ejecutadas según especificaciones de Proyecto.</t>
  </si>
  <si>
    <t>013.025</t>
  </si>
  <si>
    <t>REJILLA DE RETORNO.DE 325X125 MM</t>
  </si>
  <si>
    <t>Rejilla de retorno, de aluminio extruido, anodizado color natural E6-C-0, con lamas horizontales regulables individualmente, de 325x125 mm, fijación mediante tornillos vistos (con marco de montaje de chapa de acero galvanizado), montada en conducto rectangular no metálico. Incluso accesorios de montaje y elementos de fijación.
Incluye: Replanteo. Montaje y fijación de la rejilla.
Criterio de medición de proyecto: Número de unidades previstas, según documentación gráfica de Proyecto.
Criterio de medición de obra: Se medirá el número de unidades realmente ejecutadas según especificaciones de Proyecto.</t>
  </si>
  <si>
    <t>013.026</t>
  </si>
  <si>
    <t>REJILLA DE RETORNO.DE 425X125 MM</t>
  </si>
  <si>
    <t>Rejilla de retorno, de aluminio extruido, anodizado color natural E6-C-0, con lamas horizontales regulables individualmente, de 425x125 mm, fijación mediante tornillos vistos (con marco de montaje de chapa de acero galvanizado), montada en conducto rectangular no metálico. Incluso accesorios de montaje y elementos de fijación.
Incluye: Replanteo. Montaje y fijación de la rejilla.
Criterio de medición de proyecto: Número de unidades previstas, según documentación gráfica de Proyecto.
Criterio de medición de obra: Se medirá el número de unidades realmente ejecutadas según especificaciones de Proyecto.</t>
  </si>
  <si>
    <t>013.027</t>
  </si>
  <si>
    <t>REJILLA DE RETORNO., DE 525X125 MM</t>
  </si>
  <si>
    <t>Rejilla de retorno, de aluminio extruido, anodizado color natural E6-C-0, con lamas horizontales regulables individualmente, de 525x125 mm, fijación mediante tornillos vistos (con marco de montaje de chapa de acero galvanizado), montada en conducto rectangular no metálico. Incluso accesorios de montaje y elementos de fijación.
Incluye: Replanteo. Montaje y fijación de la rejilla.
Criterio de medición de proyecto: Número de unidades previstas, según documentación gráfica de Proyecto.
Criterio de medición de obra: Se medirá el número de unidades realmente ejecutadas según especificaciones de Proyecto.</t>
  </si>
  <si>
    <t>013.028</t>
  </si>
  <si>
    <t>REJILLA DE RETORNO.DE 325X225 MM</t>
  </si>
  <si>
    <t>Rejilla de retorno, de aluminio extruido, anodizado color natural E6-C-0, con lamas horizontales regulables individualmente, de 325x225 mm, fijación mediante tornillos vistos (con marco de montaje de chapa de acero galvanizado), montada en conducto rectangular no metálico. Incluso accesorios de montaje y elementos de fijación.
Incluye: Replanteo. Montaje y fijación de la rejilla.
Criterio de medición de proyecto: Número de unidades previstas, según documentación gráfica de Proyecto.
Criterio de medición de obra: Se medirá el número de unidades realmente ejecutadas según especificaciones de Proyecto.</t>
  </si>
  <si>
    <t>013.029</t>
  </si>
  <si>
    <t>REJILLA DE RETORNO.DE 425X225 MM</t>
  </si>
  <si>
    <t>Rejilla de retorno, de aluminio extruido, anodizado color natural E6-C-0, con lamas horizontales regulables individualmente, de 425x225 mm, fijación mediante tornillos vistos (con marco de montaje de chapa de acero galvanizado), montada en conducto rectangular no metálico. Incluso accesorios de montaje y elementos de fijación.
Incluye: Replanteo. Montaje y fijación de la rejilla.
Criterio de medición de proyecto: Número de unidades previstas, según documentación gráfica de Proyecto.
Criterio de medición de obra: Se medirá el número de unidades realmente ejecutadas según especificaciones de Proyecto.</t>
  </si>
  <si>
    <t>013.030</t>
  </si>
  <si>
    <t>REJILLA DE RETORNO.DE 525X225 MM</t>
  </si>
  <si>
    <t>Rejilla de retorno, de aluminio extruido, anodizado color natural E6-C-0, con lamas horizontales regulables individualmente, de 525x225 mm, fijación mediante tornillos vistos (con marco de montaje de chapa de acero galvanizado), montada en conducto rectangular no metálico. Incluso accesorios de montaje y elementos de fijación.
Incluye: Replanteo. Montaje y fijación de la rejilla.
Criterio de medición de proyecto: Número de unidades previstas, según documentación gráfica de Proyecto.
Criterio de medición de obra: Se medirá el número de unidades realmente ejecutadas según especificaciones de Proyecto.</t>
  </si>
  <si>
    <t>013.031</t>
  </si>
  <si>
    <t>REJILLA DE RETORNO.DE 1025X325 MM</t>
  </si>
  <si>
    <t>Rejilla de retorno, de aluminio extruido, anodizado color natural E6-C-0, con lamas horizontales regulables individualmente, de 1025x325 mm, fijación mediante tornillos vistos (con marco de montaje de chapa de acero galvanizado), montada en conducto rectangular no metálico. Incluso accesorios de montaje y elementos de fijación.
Incluye: Replanteo. Montaje y fijación de la rejilla.
Criterio de medición de proyecto: Número de unidades previstas, según documentación gráfica de Proyecto.
Criterio de medición de obra: Se medirá el número de unidades realmente ejecutadas según especificaciones de Proyecto.</t>
  </si>
  <si>
    <t>013.032</t>
  </si>
  <si>
    <t>DIFUSOR LINEAL OCULTO DE 1 VÍA</t>
  </si>
  <si>
    <t>Difusor lineal oculto HIDE de Koolair o similar, de 1 vía, plenum con sujeción por grapas, para instalar en alturas de hasta 2,7 m. Incluso accesorios de montaje y elementos de fijación.
Incluye: Replanteo. Montaje del plenum mediante soportes de suspensión. Fijación del difusor al plenum.
Criterio de medición de proyecto: Número de unidades previstas, según documentación gráfica de Proyecto.
Criterio de medición de obra: Se medirá el número de unidades realmente ejecutadas según especificaciones de Proyecto.</t>
  </si>
  <si>
    <t>013.033</t>
  </si>
  <si>
    <t>DIFUSOR LINEAL OCULTO DE 2 VÍAS</t>
  </si>
  <si>
    <t>Difusor lineal oculto HIDE de Koolair o similar, de 2 vías, plenum con sujeción por grapas, para instalar en alturas de hasta 2,7 m. Incluso accesorios de montaje y elementos de fijación.
Incluye: Replanteo. Montaje del plenum mediante soportes de suspensión. Fijación del difusor al plenum.
Criterio de medición de proyecto: Número de unidades previstas, según documentación gráfica de Proyecto.
Criterio de medición de obra: Se medirá el número de unidades realmente ejecutadas según especificaciones de Proyecto.</t>
  </si>
  <si>
    <t>013.034</t>
  </si>
  <si>
    <t>TOBERA.DE 1345X250 MM</t>
  </si>
  <si>
    <t>Multitobera de aluminio para impulsión de aire, de largo alcance, formada por 6 toberas, integrado en placa cuadrada plana de 1345x250 mm, pintado en color RAL 9010, orientable con ángulo de +/- 30°. Incluso accesorios de montaje y elementos de fijación.
Incluye: Replanteo. Apertura del hueco en el conducto. Fijación del soporte de las toberas al conducto. Colocación de la tobera.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</si>
  <si>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013.035</t>
  </si>
  <si>
    <t>CLIMATIZADORA (UTA) DE BAJA SILUETA, A DOS TUBOS, CON BATERÍA DE AGUA CALIENTE.</t>
  </si>
  <si>
    <t>Unidad de tratamiento de aire, para colocación en falso techo, con batería de agua caliente de cobre/aluminio de 2 filas, de baja altura (380 mm), carrocería exterior pintada en verde (RAL 5018) y gris (RAL 7024), panel sándwich con aislamiento de lana de roca M0 de 25 mm de espesor, ventilador centrífugo de acoplamiento directo monofásico de 230 V, filtro gravimétrico plisado G4 con tratamiento antimicrobiano; con válvula de tres vías con bypass (4 vías), con actuador. Totalmente montada, conexionada y puesta en marcha por la empresa instaladora para la comprobación de su correcto funcionamiento.
Incluye: Replanteo de la unidad. Colocación y fijación de la unidad. Conexionado con las redes de conducción de agua, eléctrica, de recogida de condensados, y de conductos. Puesta en marcha.
Criterio de medición de proyecto: Número de unidades previstas, según documentación gráfica de Proyecto.
Criterio de medición de obra: Se medirá el número de unidades realmente ejecutadas según especificaciones de Proyecto.</t>
  </si>
  <si>
    <t>013.036</t>
  </si>
  <si>
    <t>CLIMATIZADORA (UTA) DE BAJA SILUETA, A CUATRO TUBOS, CON BATERÍA DE AGUA FRÍA Y BATERÍA DE AGUA CALIENTE.</t>
  </si>
  <si>
    <t>Unidad de tratamiento de aire, para colocación en falso techo, con batería de agua fría de 3 filas de cobre/aluminio con separador de gotas estándar de malla metálica y batería de agua caliente de cobre/aluminio de 2 filas, de baja altura (380 mm), carrocería exterior pintada en verde (RAL 5018) y gris (RAL 7024), panel sándwich con aislamiento de lana de roca M0 de 25 mm de espesor, ventilador centrífugo de acoplamiento directo monofásico de 230 V, filtro gravimétrico plisado G4 con tratamiento antimicrobiano; con válvula de tres vías con bypass (4 vías), con actuador, para la batería de agua fría, y válvula de tres vías con bypass (4 vías), con actuador, para la batería de agua caliente. Totalmente montada, conexionada y puesta en marcha por la empresa instaladora para la comprobación de su correcto funcionamiento.
Incluye: Replanteo de la unidad. Colocación y fijación de la unidad. Conexionado con las redes de conducción de agua, eléctrica, de recogida de condensados, y de conductos. Puesta en marcha.
Criterio de medición de proyecto: Número de unidades previstas, según documentación gráfica de Proyecto.
Criterio de medición de obra: Se medirá el número de unidades realmente ejecutadas según especificaciones de Proyecto.</t>
  </si>
  <si>
    <t>013.037</t>
  </si>
  <si>
    <t>Unidad de tratamiento de aire, para colocación en falso techo, con batería de agua fría de 3 filas de cobre/aluminio con separador de gotas estándar de malla metálica y batería de agua caliente de cobre/aluminio de 2 filas, de baja altura (380 mm), carrocería exterior pintada en verde (RAL 5018) y gris (RAL 7024), panel sándwich con aislamiento de lana de roca M0 de 25 mm de espesor, ventilador centrífugo de acoplamiento directo monofásico de 230 V, filtro gravimétrico plisado G4 con tratamiento antimicrobiano; con los siguientes accesorios, prefiltro G4 + filtro de bolsas rígido F7; con válvula de tres vías con bypass (4 vías), con actuador, para la batería de agua fría, y válvula de tres vías con bypass (4 vías), con actuador, para la batería de agua caliente. Totalmente montada, conexionada y puesta en marcha por la empresa instaladora para la comprobación de su correcto funcionamiento.
Incluye: Replanteo de la unidad. Colocación y fijación de la unidad. Conexionado con las redes de conducción de agua, eléctrica, de recogida de condensados, y de conductos. Puesta en marcha.
Criterio de medición de proyecto: Número de unidades previstas, según documentación gráfica de Proyecto.
Criterio de medición de obra: Se medirá el número de unidades realmente ejecutadas según especificaciones de Proyecto.</t>
  </si>
  <si>
    <t>013.038</t>
  </si>
  <si>
    <t>CLIMATIZADORA (UTA) A CUATRO TUBOS, CON BATERÍA DE AGUA FRÍA Y BATERÍA DE AGUA CALIENTE.</t>
  </si>
  <si>
    <t>Unidad de tratamiento de aire, modelo TKM-50/8 "TROX", tamaño 8, formada por bastidor autoportante de chapa de acero galvanizado pintado con esquinas de aluminio inyectado y junta de estanqueidad perimetral, paneles y puertas de tipo sándwich de 25 mm, formados por dos chapas y aislamiento de lana mineral, puertas dotadas de bisagras y manetas de apertura rápida, zócalo para cada módulo formado por perfiles de tipo U de chapa de acero galvanizado, batería de frío de 4 filas, separador de gotas, batería de calor de 1 fila, de tubos de cobre y aletas de aluminio, compuertas preparadas para motorizar, recuperador estático con free-cooling, filtro para el aire exterior plano G3, filtro para el aire de impulsión plano G4, filtro para el aire de retorno plano G3, ventilador de impulsión modelo ADH 560 con motor de 11 kW, ventilador de retorno modelo ADH 560 con motor de 5,5 kW. Totalmente montada, conexionada y puesta en marcha por la empresa instaladora para la comprobación de su correcto funcionamiento.
Incluye: Replanteo de la unidad. Colocación y fijación de la unidad. Conexionado con las redes de conducción de agua, eléctrica, de recogida de condensados, y de conductos. Puesta en marcha.
Criterio de medición de proyecto: Número de unidades previstas, según documentación gráfica de Proyecto.
Criterio de medición de obra: Se medirá el número de unidades realmente ejecutadas según especificaciones de Proyecto.</t>
  </si>
  <si>
    <t>Total 013</t>
  </si>
  <si>
    <t>014</t>
  </si>
  <si>
    <t>INSTALACIÓN DE PROTECCIÓN CONTRA INCENDIOS</t>
  </si>
  <si>
    <t>014.001</t>
  </si>
  <si>
    <t>EQUIPOS</t>
  </si>
  <si>
    <t>014.001.001</t>
  </si>
  <si>
    <t>LUMINARIA DE EMERGENCIA CON LÁMPARA LED, EMPOTRADA. DAISALUX - IZAR</t>
  </si>
  <si>
    <t>Luminaria de emergencia DAISALUX - Izar. formada por tres módulos independientes: conjunto óptico, sistema electrónico y baterías. Conjunto óptico "antipánico" diámetro 46 mm. Aislamiento clase II, Grado de protección IP 43/20 IK04. Tensión de alimentación: 110/127 V - 50/60 Hz, 220/230 V - 50/60 Hz
Instalación empotrada. Incluso accesorios y elementos de fijación.
Criterio de valoración económica: El precio no incluye las ayudas de albañilería para instalaciones.
Incluye: Replanteo. Fijación y nivelación.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</si>
  <si>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014.001.002</t>
  </si>
  <si>
    <t>LUMINARIA DE EMERGENCIA CON LÁMPARA LED, URA21PLUS 200LM 1H NP AUTOTEST, EN SUPERFICIE.</t>
  </si>
  <si>
    <t>URA21LED PLUS - Luminarias de emergencia LED AUTOTEST para interiores - Fabricadas según normas UNE-EN 60598-2-22 - Luminarias no permanentes - LED con vida media de 150,000h - IP 42 - IK 07 - Alimentación: 230 V ± 10 % - 50/60 Hz. Clase II - Leds verde y amarillo de señalización - Bornas automáticas de gran capacidad 2x2,5mm2 - Bornas de telemando para puesta en reposo - Instalación en superficie o empotrada - 4 entradas de cable. 1 abierta en la parte posterior y 3 desfondables de Ø20mm para entrada de manguera o tubo rígido - Difusor opal. Instalación en superficie. Incluso accesorios y elementos de fijación.
Incluye: Replanteo. Fijación y nivelación.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</si>
  <si>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014.001.003</t>
  </si>
  <si>
    <t>CENTRAL DE DETECCIÓN AUTOMÁTICA DE INCENDIOS, ANALÓGICA.</t>
  </si>
  <si>
    <t>Central de detección automática de incendios, analógica direccionable, de 4 lazos, compuesta por central de detección automática de incendios analógica multiprocesada, de 2 lazos de detección ampliable hasta 4 lazos, con capacidad máxima de 128 direcciones por lazo, basada en arquitectura abierta y protocolo de comunicación no propietario, permitiendo la utilización de dispositivos compatibles de distintos fabricantes. Equipada con caja metálica y tapa de ABS, módulo de alimentación, rectificador de corriente y cargador de baterías, módulo de control con display retroiluminado, leds indicadores de alarma y avería, teclado de membrana para acceso a menú de control y programación, registro histórico de las últimas 1000 incidencias, hasta 2 zonas totalmente programables e interfaz USB para comunicación de datos, programación y mantenimiento remoto. Incluye dos módulos adicionales de lazo, módulo de supervisión de sirena, tres módulos de maniobra direccionables y módulo de comunicación.
Incluye: Replanteo. Fijación al paramento. Colocación de las baterías.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</si>
  <si>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014.001.004</t>
  </si>
  <si>
    <t>DETECTOR IÓNICO ANALÓGICO (SUPERFICIE).</t>
  </si>
  <si>
    <t>Detector automático de humos tipo iónico, analógico direccionable, con aislador de cortocircuito incorporado, alimentación a 12-24 Vcc desde lazo de detección, equipado con cámara de ionización para detección de partículas de combustión, led de indicación de estado (reposo/alarma) y salida para piloto de señalización remota. Instalación en superficie con canalización de protección de cableado fija vista. Incluso base universal compatible con el sistema, zócalo suplementario para montaje en superficie y elementos de fijación.
Criterio de valoración económica: El precio no incluye la canalización de protección de cableado.
Incluye: Replanteo. Fijación del zócalo suplementario. Fijación de la base.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</si>
  <si>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014.001.005</t>
  </si>
  <si>
    <t>DETECTOR IÓNICO ANALÓGICO (EMPOTRADO).</t>
  </si>
  <si>
    <t>Detector automático de humos tipo iónico, analógico direccionable, con aislador de cortocircuito incorporado, alimentación a 12-24 Vcc desde lazo de detección, equipado con cámara de ionización para detección de partículas de combustión, led de indicación de estado (reposo/alarma) y salida para piloto de señalización remota, para instalación con canalización de protección de cableado empotrada.
Incluso base universal compatible con el sistema y elementos de fijación.
Criterio de valoración económica: El precio no incluye las ayudas de albañilería para instalaciones ni la canalización de protección de cableado.
Incluye: Replanteo. Fijación de la base.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</si>
  <si>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014.001.006</t>
  </si>
  <si>
    <t>DETECTOR TERMOVELOCIMÉTRICO ANALÓGICO (SUPERFICIE).</t>
  </si>
  <si>
    <t>Detector termovelocimétrico analógico direccionable con aislador de cortocircuito, de ABS color blanco, formado por un elemento sensible a el incremento rápido de la temperatura para una temperatura máxima de alarma de 58°C, para alimentación de 12 a 24 Vcc, con led de activación e indicador de alarma y salida para piloto de señalización remota, para instalación con canalización de protección de cableado fija en superficie. Incluso zócalo suplementario, base universal y elementos de fijación.
Criterio de valoración económica: El precio no incluye la canalización de protección de cableado.
Incluye: Replanteo. Fijación del zócalo suplementario. Fijación de la base.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</si>
  <si>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014.001.007</t>
  </si>
  <si>
    <t>DETECTOR LINEAL DE HUMOS, ANALÓGICO</t>
  </si>
  <si>
    <t>Detector lineal de humos por haz infrarrojo, analógico direccionable, con reflector, para una cobertura máxima de hasta 60 m de longitud y 15 m de anchura (según especificaciones del fabricante y condiciones de instalación), compuesto por unidad emisora/receptora y elemento reflector. Equipo con compensación automática de suciedad y desalineación, con sistema de autocalibración y ajuste automático de sensibilidad, alimentación desde lazo analógico direccionable (12-24 Vcc), con indicación mediante led de estado (reposo/avería/alarma) y comunicación continua con la central para supervisión, señal de avería y mantenimiento. Incluso elementos de fijación.
Incluye: Replanteo. Fijación a paramento o estructura soporte. Alineación inicial del haz óptico. Conexionado al lazo de detección. Configuración y direccionamiento. Verificación de comunicación con central y comprobación de correcto funcionamiento.
Criterio de medición de proyecto: Número de unidades previstas, según documentación gráfica de Proyecto.
Criterio de medición de obra: Se medirá el número de unidades realmente ejecutadas según especificaciones de Proyecto.</t>
  </si>
  <si>
    <t>014.001.008</t>
  </si>
  <si>
    <t>PULSADOR DE ALARMA, ANALÓGICO.</t>
  </si>
  <si>
    <t>Pulsador de alarma analógico direccionable de rearme manual con aislador de cortocircuito, de ABS color rojo, con led de activación e indicador de alarma. Incluso elementos de fijación.
Incluye: Replanteo. Fijación al paramento.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</si>
  <si>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014.001.009</t>
  </si>
  <si>
    <t>SIRENA INTERIOR.</t>
  </si>
  <si>
    <t>Sirena electrónica, de color rojo, con señal óptica y acústica, alimentación a 24 Vcc, potencia sonora de 100 dB a 1 m y consumo de 68 mA. Instalación en paramento interior. Incluso elementos de fijación.
Incluye: Replanteo. Fijación al paramento.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</si>
  <si>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014.001.010</t>
  </si>
  <si>
    <t>CABLEADO. SO2Z1-K (AS+) 2X1,5 MM²</t>
  </si>
  <si>
    <t>Cableado formado por cable bipolar SO2Z1-K (AS+), reacción al fuego clase Cca-s1b,d1,a1, con conductor multifilar de cobre clase 5 (-K) de 2x1,5 mm² de sección, con aislamiento de compuesto polímero a base de elastómero vulcanizado libre de halógenos con baja emisión de humos y gases corrosivos (S), pantalla de cinta de aluminio y poliéster (O2) con conductor de drenaje de cobre estañado y cubierta externa de compuesto termoplástico a base de poliolefina libre de halógenos con baja emisión de humos y gases corrosivos (Z1), siendo su tensión asignada de 300/500 V. Incluso cuantos accesorios sean necesarios para su correcta instalación.
Incluye: Tendido de cables.
Criterio de medición de proyecto: Longitud medida según documentación gráfica de Proyecto.
Criterio de medición de obra: Se medirá la longitud realmente ejecutada según especificaciones de Proyecto.</t>
  </si>
  <si>
    <t>014.001.011</t>
  </si>
  <si>
    <t>CABLEADO. SO2Z1-K (AS+) 2X2,5 MM²</t>
  </si>
  <si>
    <t>Cableado formado por cable bipolar SO2Z1-K (AS+), reacción al fuego clase Cca-s1b,d1,a1, con conductor multifilar de cobre clase 5 (-K) de 2x2,5 mm² de sección, con aislamiento de compuesto polímero a base de elastómero vulcanizado libre de halógenos con baja emisión de humos y gases corrosivos (S), pantalla de cinta de aluminio y poliéster (O2) con conductor de drenaje de cobre estañado y cubierta externa de compuesto termoplástico a base de poliolefina libre de halógenos con baja emisión de humos y gases corrosivos (Z1), siendo su tensión asignada de 300/500 V. Incluso cuantos accesorios sean necesarios para su correcta instalación.
Incluye: Tendido de cables.
Criterio de medición de proyecto: Longitud medida según documentación gráfica de Proyecto.
Criterio de medición de obra: Se medirá la longitud realmente ejecutada según especificaciones de Proyecto.</t>
  </si>
  <si>
    <t>014.001.012</t>
  </si>
  <si>
    <t>CANALIZACIÓN DE PROTECCIÓN DE CABLEADO (CORRUGADO).</t>
  </si>
  <si>
    <t>Canalización de protección de cableado, formada por tubo de PVC flexible, corrugado, de 20 mm de diámetro nominal, con IP545. Instalación empotrada.
Criterio de valoración económica: El precio no incluye las ayudas de albañilería para instalaciones.
Incluye: Replanteo y trazado de la línea. Colocación y fijación de tubos.
Criterio de medición de proyecto: Longitud medida según documentación gráfica de Proyecto.
Criterio de medición de obra: Se medirá la longitud realmente ejecutada según especificaciones de Proyecto.</t>
  </si>
  <si>
    <t>014.001.013</t>
  </si>
  <si>
    <t>CANALIZACIÓN DE PROTECCIÓN DE CABLEADO (RÍGIDA PVC).</t>
  </si>
  <si>
    <t>Canalización de protección de cableado, formada por tubo de PVC rígido, blindado, enchufable, de color gris RAL 7035, de 16 mm de diámetro nominal, con IP44, resistencia a la compresión 1250 N, resistencia al impacto 6 julios. Instalación en superficie. Incluso abrazaderas, elementos de sujeción y accesorios (curvas, manguitos, tes, codos y curvas flexibles).
Incluye: Replanteo y trazado de la línea. Colocación y fijación de tubos.
Criterio de medición de proyecto: Longitud medida según documentación gráfica de Proyecto.
Criterio de medición de obra: Se medirá la longitud realmente ejecutada según especificaciones de Proyecto.</t>
  </si>
  <si>
    <t>014.001.014</t>
  </si>
  <si>
    <t>PROGRAMACIÓN, PUESTA EN MARCHA Y DOCUMENTACIÓN DEL SISTEMA PCI</t>
  </si>
  <si>
    <t>Trabajos de configuración, programación, pruebas y puesta en servicio del sistema completo de protección contra incendios del edificio.
La partida incluye:
- programación de la central de detección,
- direccionamiento de dispositivos,
- configuración de zonas y lazos,
- programación de matrices de causa-efecto,
- integración con el sistema de alarma por voz,
- verificación de maniobras y señales.
Incluye asimismo:
- pruebas funcionales completas del sistema,
- elaboración de documentación final de instalación,
- planos “as built”,
- entrega de manuales de uso y mantenimiento,
- emisión de certificados de instalación.
Sistema totalmente programado, probado y operativo.</t>
  </si>
  <si>
    <t>014.001.015</t>
  </si>
  <si>
    <t>SISTEMA DE ALARMA POR VOZ PARA EVACUACIÓN POR INCENDIOS</t>
  </si>
  <si>
    <t>Suministro, instalación, configuración y puesta en marcha de sistema completo de alarma por voz para evacuación por incendios, conforme a UNE-EN 54-16 (equipo de control y señalización por voz) y UNE-EN 54-24 (altavoces), integrado con el sistema de detección de incendios existente, con rack ubicado en planta baja y zonificación mínima en 4 zonas (PB pista+gradas / PB recintos / P1 / P2).
Incluye, como mínimo:
Equipo de control y señalización por voz EN 54-16, con gestión de zonas, supervisión de líneas, reproducción de mensajes y prioridades.
Bastidor/armario rack 19” en PB, con fuente de alimentación/cargador y baterías para autonomía reglamentaria del sistema, micrófono de emergencia, interfaces de integración con central de incendios, programación, carga de mensajes y puesta en marcha.
Amplificación 100 V con potencia total instalada del orden de 1.000–1.200 W, con reparto por zonas y supervisión.
Red de altavoces EN 54-24 para cobertura de las superficies de uso público, incluyendo gran volumen de pista y gradas (altura aprox. 17 m) mediante altavoces proyectores/columnas y recintos mediante altavoces de techo/superficie, con un total orientativo de 72 uds (aprox. 28 uds proyectores/columnas + 44 uds techo/superficie), incluyendo soportes, herrajes y fijaciones.
Cableado resistente al fuego libre de halógenos tipo PH90 (o equivalente) para líneas de altavoz y troncales, con longitud estimada total del orden de 6.000 m (aprox. 5.000 m de 2×1,5 mm² + 1.000 m de 2×2,5 mm²), incluyendo cajas de derivación, conexionado, punteras, prensaestopas, identificación de líneas y etiquetado.
Canalizaciones necesarias (bandeja/tubo visto y/o corrugado empotrado) y elementos auxiliares de montaje (abrazaderas, soportes, varilla roscada, etc.).
Pruebas funcionales completas, verificación de zonificación y activación desde detección, comprobación de supervisión de líneas, documentación final “as built”, manuales y certificados.
Criterio de medición de proyecto: 1 lote por edificio/instalación completa según documentación de Proyecto.
Criterio de medición de obra: Se medirá el número de lotes realmente ejecutados, incluyendo suministro, instalación, programación y puesta en marcha conforme a Proyecto.</t>
  </si>
  <si>
    <t>014.001.016</t>
  </si>
  <si>
    <t>EXTINTOR PORTÁTIL DE POLVO QUÍMICO ABC POLIVALENTE, CON PRESIÓN INCORPORADA.</t>
  </si>
  <si>
    <t>Extintor portátil de polvo químico ABC polivalente, con presión incorporada con nitrógeno, con 6 kg de agente extintor, de eficacia 27A-183B, con casco de acero con revestimiento interior resistente a la corrosión y acabado exterior con pintura epoxi color rojo, tubo sonda, válvula de palanca, anilla de seguridad, manómetro, base de plástico y manguera con boquilla difusora. Incluso soporte y accesorios de montaje.
Incluye: Colocación y fijación del soporte. Colocación del extintor.
Criterio de medición de proyecto: Número de unidades previstas, según documentación gráfica de Proyecto.
Criterio de medición de obra: Se medirá el número de unidades realmente colocadas según especificaciones de Proyecto.</t>
  </si>
  <si>
    <t>014.001.017</t>
  </si>
  <si>
    <t>EXTINTOR MÓVIL DE POLVO QUÍMICO ABC POLIVALENTE, CON PRESIÓN INCORPORADA.</t>
  </si>
  <si>
    <t>Extintor móvil de polvo químico ABC polivalente, con presión incorporada con nitrógeno, con 25 kg de agente extintor, con asa, ruedas, pie de apoyo, casco de acero con revestimiento interior resistente a la corrosión y acabado exterior con pintura epoxi color rojo, tubo sonda, válvula de palanca, anilla de seguridad, manómetro y manguera con boquilla difusora.
Incluye: Colocación del extintor.
Criterio de medición de proyecto: Número de unidades previstas, según documentación gráfica de Proyecto.
Criterio de medición de obra: Se medirá el número de unidades realmente colocadas según especificaciones de Proyecto.</t>
  </si>
  <si>
    <t>014.001.018</t>
  </si>
  <si>
    <t>EXTINTOR PORTÁTIL DE NIEVE CARBÓNICA CO2.</t>
  </si>
  <si>
    <t>Extintor portátil de nieve carbónica CO2, con 5 kg de agente extintor, de eficacia 89B, con casco de acero con acabado exterior con pintura epoxi color rojo, válvula de palanca, anilla de seguridad, manguera y trompa difusora. Incluso soporte y accesorios de montaje.
Incluye: Colocación y fijación del soporte. Colocación del extintor.
Criterio de medición de proyecto: Número de unidades previstas, según documentación gráfica de Proyecto.
Criterio de medición de obra: Se medirá el número de unidades realmente colocadas según especificaciones de Proyecto.</t>
  </si>
  <si>
    <t>014.001.019</t>
  </si>
  <si>
    <t>REDISTRIBUCIÓN DE RED AÉREA DE DISTRIBUCIÓN DE AGUA CONTRA INCENDIOS.</t>
  </si>
  <si>
    <t>Redistribución de red aérea de distribución de agua para el abastecimiento de los equipos de extinción de incendios, formada por tubería de acero negro con soldadura, unión roscada, con medios manuales, sin deteriorar los elementos constructivos a los que pueda estar sujeta, y carga manual sobre camión o contenedor.
Incluye: Desmontaje del elemento. Obturación de las conducciones conectadas al elemento. Retirada y acopio del material desmontado. Limpieza de los restos de obra. Carga manual del material desmontado y restos de obra sobre camión o contenedor.
Criterio de medición de proyecto: Longitud medida según documentación gráfica de Proyecto.
Criterio de medición de obra: Se medirá la longitud realmente desmontada según especificaciones de Proyecto.</t>
  </si>
  <si>
    <t>014.001.020</t>
  </si>
  <si>
    <t>REUBICACIÓN DE BOCA DE INCENDIO EQUIPADA (BIE).</t>
  </si>
  <si>
    <t>Reubicación de boca de incendio equipada (BIE) fijada en la superficie del paramento, con medios manuales, y recuperación del material y nuevo montaje en ubicación definitiva, siendo el orden de ejecución del proceso inverso al de su instalación, sin deteriorar los elementos constructivos a los que pueda estar sujeta, y carga manual sobre camión o contenedor.
Incluye: Desmontaje del elemento. Clasificación y etiquetado. Acopio de los materiales a reutilizar. Reposición y conexionado del elemento. Retirada y acopio de los restos de obra. Limpieza de los restos de obra. Carga manual de los restos de obra sobre camión o contenedor. Montaje, conexionado y comprobación de su correcto funcionamiento.
Criterio de medición de proyecto: Número de unidades previstas, según documentación gráfica de Proyecto.
Criterio de medición de obra: Se medirá el número de unidades realmente desmontadas y repuestas según especificaciones de Proyecto.</t>
  </si>
  <si>
    <t>014.001.021</t>
  </si>
  <si>
    <t>RED DE DISTRIBUCIÓN DE AGUA. 1 1/2"</t>
  </si>
  <si>
    <t>Red aérea de distribución de agua para abastecimiento de los equipos de extinción de incendios, formada por tubería de acero negro con soldadura longitudinal, de 1 1/2" DN 40 mm de diámetro, unión roscada, sin calorifugar, que arranca desde la fuente de abastecimiento de agua hasta cada equipo de extinción de incendios. Incluso material auxiliar para montaje y sujeción a la obra, accesorios y piezas especiales, mano de imprimación antioxidante de al menos 50 micras de espesor, y dos manos de esmalte rojo de al menos 40 micras de espesor cada una.
Incluye: Replanteo del recorrido de la tubería y de la situación de los elementos de sujeción. Presentación de tubos. Fijación del material auxiliar para montaje y sujeción a la obra. Raspado y limpieza de óxidos. Aplicación de imprimación antioxidante y esmalte. Colocación de tubos.
Criterio de medición de proyecto: Longitud medida según documentación gráfica de Proyecto.
Criterio de medición de obra: Se medirá la longitud realmente ejecutada según especificaciones de Proyecto.</t>
  </si>
  <si>
    <t>014.001.022</t>
  </si>
  <si>
    <t>RED DE DISTRIBUCIÓN DE AGUA. 2"</t>
  </si>
  <si>
    <t>Red aérea de distribución de agua para abastecimiento de los equipos de extinción de incendios, formada por tubería de acero negro con soldadura longitudinal, de 2" DN 50 mm de diámetro, unión roscada, sin calorifugar, que arranca desde la fuente de abastecimiento de agua hasta cada equipo de extinción de incendios. Incluso material auxiliar para montaje y sujeción a la obra, accesorios y piezas especiales, mano de imprimación antioxidante de al menos 50 micras de espesor, y dos manos de esmalte rojo de al menos 40 micras de espesor cada una.
Incluye: Replanteo del recorrido de la tubería y de la situación de los elementos de sujeción. Presentación de tubos. Fijación del material auxiliar para montaje y sujeción a la obra. Raspado y limpieza de óxidos. Aplicación de imprimación antioxidante y esmalte. Colocación de tubos.
Criterio de medición de proyecto: Longitud medida según documentación gráfica de Proyecto.
Criterio de medición de obra: Se medirá la longitud realmente ejecutada según especificaciones de Proyecto.</t>
  </si>
  <si>
    <t>014.001.023</t>
  </si>
  <si>
    <t>BOCA DE INCENDIO EQUIPADA.</t>
  </si>
  <si>
    <t>Boca de incendio equipada (BIE) de 25 mm (1") y de 680x555x200 mm, compuesta de: armario construido en acero inoxidable de 1,5 mm de espesor, y puerta ciega de acero inoxidable de 1,5 mm de espesor; devanadera metálica giratoria fija, pintada en rojo epoxi, con alimentación axial; manguera semirrígida de 20 m de longitud; lanza de tres efectos (cierre, pulverización y chorro compacto) construida en plástico ABS y válvula de cierre tipo esfera de 25 mm (1"), de latón, con manómetro 0-16 bar. Instalación empotrada. Incluso, accesorios y elementos de fijación.
Incluye: Replanteo. Colocación del armario. Conexionado.
Criterio de medición de proyecto: Número de unidades previstas, según documentación gráfica de Proyecto.
Criterio de medición de obra: Se medirá el número de unidades realmente ejecutadas según especificaciones de Proyecto.</t>
  </si>
  <si>
    <t>014.001.024</t>
  </si>
  <si>
    <t>PRUEBAS, PUESTA EN SERVICIO Y VERIFICACIÓN DE RED DE BIES</t>
  </si>
  <si>
    <t>Realización de pruebas, verificaciones y puesta en servicio de la red de Bocas de Incendio Equipadas (BIE) del edificio.
La partida incluye:
-pruebas de estanqueidad de la red hidráulica,
-comprobación de presiones y caudales en BIE,
-verificación de funcionamiento de válvulas y elementos de control,
-purga y limpieza de la instalación,
-ajuste y comprobación de los equipos instalados.
Incluye medios auxiliares, instrumentación de medida, personal técnico necesario y emisión de informe de comprobación.
Red completamente verificada y operativa.</t>
  </si>
  <si>
    <t>Total 014.001</t>
  </si>
  <si>
    <t>014.002</t>
  </si>
  <si>
    <t>SEÑALIZACIÓN PCI</t>
  </si>
  <si>
    <t>014.002.001</t>
  </si>
  <si>
    <t>SEÑALIZACIÓN DE EQUIPOS CONTRA INCENDIOS.</t>
  </si>
  <si>
    <t>Placa de señalización de equipos contra incendios, de PVC fotoluminiscente, con categoría de fotoluminiscencia A según UNE 23035-4, de 297x297 mm. Incluso elementos de fijación.
Incluye: Replanteo. Fijación al paramento.
Criterio de medición de proyecto: Número de unidades previstas, según documentación gráfica de Proyecto.
Criterio de medición de obra: Se medirá el número de unidades realmente ejecutadas según especificaciones de Proyecto.</t>
  </si>
  <si>
    <t>014.002.002</t>
  </si>
  <si>
    <t>SEÑALIZACIÓN DE MEDIOS DE EVACUACIÓN.</t>
  </si>
  <si>
    <t>Placa de señalización de medios de evacuación, de PVC fotoluminiscente, con categoría de fotoluminiscencia A según UNE 23035-4, de 224x224 mm. Incluso elementos de fijación.
Incluye: Replanteo. Fijación al paramento.
Criterio de medición de proyecto: Número de unidades previstas, según documentación gráfica de Proyecto.
Criterio de medición de obra: Se medirá el número de unidades realmente ejecutadas según especificaciones de Proyecto.</t>
  </si>
  <si>
    <t>Total 014.002</t>
  </si>
  <si>
    <t>Total 014</t>
  </si>
  <si>
    <t>015</t>
  </si>
  <si>
    <t>INSTALACIONES: VARIOS</t>
  </si>
  <si>
    <t>015.001</t>
  </si>
  <si>
    <t>DEM.  PAVIMENTO, PASES, ZANJAS, REPOSICIÓN ESPESORES SOPORTE P/ CANALZ:</t>
  </si>
  <si>
    <t>Demolición de pavimentos, de cualquier naturaleza, incluyendo la eliminación completa de recrecidos, eliminación de pavimentos superpuestos, soleras, incluso apertura de  zanjas, a las profundidades necesarias,  con refino de fondos, para colocación de canalizaciones enterradas y empotradas, colocción de arquetas, alojamiento de canaletas, y demás elementos de instalaciones con trazado por suelo -incluyendo trazados nuevos y localización de instalaciones existentes para limpieza, reutilización, ejecución de entronques, etc-, , con p.p. de relleno con material adecuado y  ejecución de volúmenes de soporte rígido demolidos (bases, soleras, recrecidos, impermeabilizaciones y pavimentos de acabado), realizado con medios manuales y mecánicos, con retirada manual de material sobrante  puntos de acopio, para posterior carga y transporte  a vertedero autorizado. Medida la unidad ejecutada, totalmente terminada, repercutiendo n el precio, la totalidad de los tramos de pavimentos afectados en los locales afectados por los trazados de todas las instalaciones afectadas.</t>
  </si>
  <si>
    <t>Total 015</t>
  </si>
  <si>
    <t>016</t>
  </si>
  <si>
    <t>CONTROL DE CALIDAD</t>
  </si>
  <si>
    <t>016.001</t>
  </si>
  <si>
    <t>CONTROLES DE CALIDAD UNIDADES DE OBRA E INSTALACIONES SEGÚN PLAN ESPECÍFICO DE PROYECTO</t>
  </si>
  <si>
    <t>Controles de calidad sobre unidades de obra ejecutadas e instalciones nuevas y modificadas, según plan de control de calidad específco incluido en documentación de proeyecto. Incluso emisión de actas e informes  de casa especializada.</t>
  </si>
  <si>
    <t>Total 016</t>
  </si>
  <si>
    <t>017</t>
  </si>
  <si>
    <t>GESTIÓN Y TRATAMIENTO DE RESIDUOS  DE LA OBRA</t>
  </si>
  <si>
    <t>017.001</t>
  </si>
  <si>
    <t>t</t>
  </si>
  <si>
    <t>CLASIFICACIÓN MECÁNICA RCDS EN OBRA</t>
  </si>
  <si>
    <t>Recogida y clasificación selectiva por fracciones de residuos no peligrosos en la zona de almacenamiento de residuos de la obra (excepto tierras y piedras de excavación) realizados mediante medios mecánicos, sin incluir la carga en contenedor o camión.</t>
  </si>
  <si>
    <t>017.002</t>
  </si>
  <si>
    <t>CARGA MEC RCDS HORMIGÓN 17 01 01</t>
  </si>
  <si>
    <t>Carga de RCDs compuestos por hormigón (LER 17 01 01) de una densidad aproximada de 1.5 t/m3 en camión o contenedor realizada mediante medios mecánicos.</t>
  </si>
  <si>
    <t>017.003</t>
  </si>
  <si>
    <t>CARGA MEC RCDS TEJAS Y MATERIALES CERÁMICOS 17 01 03</t>
  </si>
  <si>
    <t>Carga de RCDs compuestos por tejas y materiales cerámicos (LER 17 01 03) de una densidad aproximada de 0.9 t/m3 en camión o contenedor realizada mediante medios mecánicos.</t>
  </si>
  <si>
    <t>017.004</t>
  </si>
  <si>
    <t>CARGA MEC RCDS METALES MEZCLADOS 17 04 07</t>
  </si>
  <si>
    <t>Carga de RCDs compuestos por metales mezclados (LER 17 04 07) de una densidad aproximada de 2 t/m3 en camión o contenedor realizada mediante medios mecánicos.</t>
  </si>
  <si>
    <t>017.005</t>
  </si>
  <si>
    <t>CARGA MEC RCDS MADERA 17 02 01</t>
  </si>
  <si>
    <t>Carga de RCDs compuestos por madera (LER 17 02 01) de una densidad aproximada de 0.5 t/m3 en camión o contenedor realizada mediante medios mecánicos.</t>
  </si>
  <si>
    <t>017.006</t>
  </si>
  <si>
    <t>CARGA MAN RCDS VIDRIO 17 02 02</t>
  </si>
  <si>
    <t>Carga de RCDs compuestos por vidrio (LER 17 02 02) de una densidad aproximada de 1 t/m3 en contenedor realizada mediante medios manuales.</t>
  </si>
  <si>
    <t>017.007</t>
  </si>
  <si>
    <t>CARGA MAN RCDS PLÁSTICO 17 02 03</t>
  </si>
  <si>
    <t>Carga de RCDs compuestos por plástico (LER 17 02 03) de una densidad aproximada de 0.5 t/m3 en contenedor realizada mediante medios manuales.</t>
  </si>
  <si>
    <t>017.008</t>
  </si>
  <si>
    <t>CARGA MAN RCDS PAPEL Y CARTÓN 20 01 01</t>
  </si>
  <si>
    <t>Carga de RCDs compuestos por papel y cartón (LER 20 01 01) de una densidad aproximada de 0.3 t/m3 en contenedor realizada mediante medios manuales.</t>
  </si>
  <si>
    <t>017.009</t>
  </si>
  <si>
    <t>CARGA MEC RCDS MATERIALES A BASE DE YESO 17 08 02</t>
  </si>
  <si>
    <t>Carga de RCDs compuestos por materiales a base de yeso (LER 17 08 02) de una densidad aproximada de 0.7 t/m3 en camión o contenedor realizada mediante medios mecánicos.</t>
  </si>
  <si>
    <t>017.010</t>
  </si>
  <si>
    <t>CARGA MEC RCDS RESIDUOS MEZCLADOS 17 09 04</t>
  </si>
  <si>
    <t>Carga de RCDs compuestos por residuos mezclados (LER 17 09 04) de una densidad aproximada de 1 t/m3 en camión o contenedor realizada mediante medios mecánicos.</t>
  </si>
  <si>
    <t>017.011</t>
  </si>
  <si>
    <t>CONTENEDOR RESIDUOS PELIGROS 1000 L</t>
  </si>
  <si>
    <t>Contenedor de 1000 litros de capacidad para almacenar residuos peligros de construcción y demolición en obra.</t>
  </si>
  <si>
    <t>017.012</t>
  </si>
  <si>
    <t>TRANSPORTE CONTENEDOR RCDS 6 M3 30 KM.</t>
  </si>
  <si>
    <t>Entregaen obra, recogida y transporte de contenedor de RCDs de 6 m3 de capacidad a instalación de valorización y/o eliminación considerando una distancia de transporte de 30 km, realizado por transportista autorizado.</t>
  </si>
  <si>
    <t>017.013</t>
  </si>
  <si>
    <t>TRANSPORTE CONTENEDOR RCDS 12 M3 30 KM.</t>
  </si>
  <si>
    <t>Entregaen obra, recogida y transporte de contenedor de RCDs de 12 m3 de capacidad a instalación de valorización y/o eliminación considerando una distancia de transporte de 30 km, realizado por transportista autorizado.</t>
  </si>
  <si>
    <t>017.014</t>
  </si>
  <si>
    <t>DEPÓSITO RCDS HORMIGÓN LER 17 01 01</t>
  </si>
  <si>
    <t>Depósito de residuos compuestos por hormigón en masa en fragmentos inferiores a 60 cm, con una densidad mayor de 2 t/m3, en instalación autorizada para la valorización y/o eliminación de RCDs con código 17 01 01 de la Lista Europea de Residuos (LER) vigente.</t>
  </si>
  <si>
    <t>017.015</t>
  </si>
  <si>
    <t>DEPÓSITO RCDS MATERIALES CERÁMICOS LIMPIOS LER 17 01 03</t>
  </si>
  <si>
    <t>Depósito de residuos compuestos por tejas y materiales cerámicos exentos de hierro, madera o cualquier material no pétreo, con una densidad mayor de 1.2 t/m3, en instalación autorizada para la valorización y/o eliminación de RCDs con código 17 01 03 de la Lista Europea de Residuos (LER) vigente.</t>
  </si>
  <si>
    <t>017.016</t>
  </si>
  <si>
    <t>DEPÓSITO DE RCDS METALES MEZCLADOS</t>
  </si>
  <si>
    <t>Depósito de residuos compuestos por metales mezclados, con una densidad aproximada de 4 t/m3, en instalación autorizada para la valorización y/o eliminación de RCDs con código 17 04 07 de la Lista Europea de Residuos (LER) vigente.</t>
  </si>
  <si>
    <t>017.017</t>
  </si>
  <si>
    <t>DEPÓSITO DE RCDS MADERA</t>
  </si>
  <si>
    <t>Depósito de residuos compuestos por madera con una densidad aproximada de 0.5 t/m3, en instalación autorizada para la valorización y/o eliminación de RCDs con código 17 02 01 de la Lista Europea de Residuos (LER) vigente.</t>
  </si>
  <si>
    <t>017.018</t>
  </si>
  <si>
    <t>DEPÓSITO DE VIDRIO</t>
  </si>
  <si>
    <t>Depósito de residuos compuestos por vidrio con una densidad aproximada de 1 t/m3, en instalación autorizada para la valorización y/o eliminación de RCDs con código 17 02 02 de la Lista Europea de Residuos (LER) vigente.</t>
  </si>
  <si>
    <t>017.019</t>
  </si>
  <si>
    <t>DEPÓSITO DE PLÁSTICO</t>
  </si>
  <si>
    <t>Depósito de residuos compuestos por plástico con una densidad aproximada de 0.5 t/m3, en instalación autorizada para la valorización y/o eliminación de RCDs con código 17 02 03 de la Lista Europea de Residuos (LER) vigente.</t>
  </si>
  <si>
    <t>017.020</t>
  </si>
  <si>
    <t>DEPÓSITO DE RCDS PAPEL Y CARTÓN</t>
  </si>
  <si>
    <t>Depósito de residuos compuestos por papel y cartón con una densidad aproximada de 0.1 t/m3, en instalación autorizada para la valorización y/o eliminación de RCDs con código 20 01 01 de la Lista Europea de Residuos (LER) vigente.</t>
  </si>
  <si>
    <t>017.021</t>
  </si>
  <si>
    <t>DEPÓSITO DE RCDS MATERIALES A BASE DE YESO</t>
  </si>
  <si>
    <t>Depósito de residuos compuestos por materiales de construcción a base de yeso (distintos de los especificados en el código 17 08 01*), con una densidad aproximada de 0.7 t/m3, en instalación autorizada para la valorización y/o eliminación de RCDs con código 17 08 02 de la Lista Europea de Residuos (LER) vigente.</t>
  </si>
  <si>
    <t>017.022</t>
  </si>
  <si>
    <t>DEPÓSITO RCDS MEZCLADOS LER 17 09 04</t>
  </si>
  <si>
    <t>Depósito de residuos mezclados de construcción y demolición (distintos de los especificados en los códigos 17 09 01, 17 09 02 y 17 09 03) con entre el 50% y 70% de material no reciclable con una densidad de entre 0.50 y 0.8 t/m3, en instalación autorizada para la valorización y/o eliminación de RCDs con código 17 09 04 de la Lista Europea de Residuos (LER) vigente.</t>
  </si>
  <si>
    <t>017.023</t>
  </si>
  <si>
    <t>DEPÓSITO DE MEZCLA RESIDUOS MUNICIPALES</t>
  </si>
  <si>
    <t>Depósito de mezcla de residuos municipales (basura), con una densidad aproximada de 0.8 t/m3, en instalación autorizada para la valorización y/o eliminación de residuos con código 20 03 01 de la Lista Europea de Residuos (LER) vigente.</t>
  </si>
  <si>
    <t>Total 017</t>
  </si>
  <si>
    <t>018</t>
  </si>
  <si>
    <t>SEGURIDAD Y SALUD DE LA OBRA</t>
  </si>
  <si>
    <t>018.001</t>
  </si>
  <si>
    <t>INSTALACIONES DE BIENESTAR</t>
  </si>
  <si>
    <t>018.001.001</t>
  </si>
  <si>
    <t>ACOMETIDA ELÉCT. CASETA 4X6 MM2</t>
  </si>
  <si>
    <t>Acometida provisional de electricidad a caseta de obra, desde el cuadro general formada por manguera flexible de 4x6 mm2. de tensión nominal 750 V., incorporando conductor de tierra color verde y amarillo, fijada sobre apoyos intermedios cada 2,50 m, incluso preinstalación de tomas eléctricas de 24 V en cuadro eléctrico. instalada.</t>
  </si>
  <si>
    <t>018.001.002</t>
  </si>
  <si>
    <t>ACOMETIDA PROV.FONTANERÍA 25 MM.</t>
  </si>
  <si>
    <t>Acometida provisional de fontanería para obra de la red general municipal de agua potable hasta una longitud máxima de 8 m., realizada con tubo de polietileno de 25 mm. de diámetro, de alta densidad y para 10 atmósferas de presión máxima con collarín de toma de fundición, p.p. de piezas especiales de polietileno y tapón roscado, incluso derechos y permisos para la conexión, terminada y funcionando, y sin incluir la rotura del pavimento.</t>
  </si>
  <si>
    <t>018.001.003</t>
  </si>
  <si>
    <t>ACOMETIDA PROVIS. SANEAMIENTO</t>
  </si>
  <si>
    <t>Acometida provisional de saneamiento de caseta de obra a la red general municipal, hasta una distancia máxima de 8 m., formada por: rotura del pavimento con compresor, excavación manual de zanjas de saneamiento en terrenos de consistencia dura, colocación de tubería de hormigón en masa de enchufe de campana, con junta de goma de 20 cm. de diámetro interior, tapado posterior de la acometida y reposición del pavimento con hormigón en masa H-150, sin incluir formación del pozo en el punto de acometida y con p.p. de medios auxiliares.</t>
  </si>
  <si>
    <t>018.001.004</t>
  </si>
  <si>
    <t>UD</t>
  </si>
  <si>
    <t>ALQUILER CASETA VESTUARIOS</t>
  </si>
  <si>
    <t>Alquiler durante el período de durración de las obras, de caseta prefabricada para aseos y vestuarios en obra, para un máximo de 15 trabajadores.  Estructura y cerramiento de chapa galvanizada pintada, aislamiento de poliestireno expandido.  Cubierta de doble chapa galvanizada reforzada con perfil de acero; fibra de vidrio de 60 mm., interior con tablero lacado. Ventanas (2) de 0,70x0,80 m. de aluminio anodizado, correderas, con reja exterior y luna de 6 mm., termo eléctrico de 50 l., dos platos de ducha,un inodoro y dos lavamanos, realizada en fibra de vidrio con terminación de gel-coat blanco y pintura antideslizante, suelo contrachapado hidrófugo con capa fenolítica antideslizante y resistente al desgaste. Instalación interior de fontanería en tubería de polietileno aislado y resistente a incrustaciones, hielo y corrosiones, instalación eléctrica mono. 220 V. toma de tierra, automático, 3 fluorescentes de 40 W., enchufes para 1500 W. y punto luz exterior de 60 W. Con transporte a 150 km.(ida y vuelta). Totalmente equipada con taquillas, bancos, servicios sanitarios, etc. Entrega y recogida del módulo con camión grúa. Según R.D. 486/97.</t>
  </si>
  <si>
    <t>018.001.005</t>
  </si>
  <si>
    <t>ALQUILER CASETA ALMACÉN</t>
  </si>
  <si>
    <t>Alquiler durante el período de durración de las obras, de caseta prefabricada para almacén.  Estructura y cerramiento de chapa galvanizada pintada, aislamiento de poliestireno expandido.  Suelo de contrachapado hidrófugo con capa fenolítica antideslizante y resistente al desgaste. Puerta de acero de 1 mm., de 0,80x2,00 m. pintada con cerradura.  Ventanas fijas (2) de cristal de 6 mm., recercado con perfil de goma y con reja exterior. incluida  instalación eléctrica mono. 220 V. con automático, puntos de luz interiores estancos con mecanismos de accionamiento. Con transporte a 150 km.(ida y vuelta). Entrega y recogida del módulo con camión grúa. Según R.D. 486/97.</t>
  </si>
  <si>
    <t>018.001.006</t>
  </si>
  <si>
    <t>ALQUILER CASETA COMEDOR 25 M2</t>
  </si>
  <si>
    <t>Alquiler durante el período de durración de las obras, de caseta prefabricada para aseos y vestuarios en obra de 3.60x7.20x2,63 m, para un máximo de 15 trabajadores.  Estructura y cerramiento de chapa galvanizada pintada, aislamiento de poliestireno expandido, interior con tablero melaminado en color. Cubierta de doble chapa galvanizada reforzada con perfil de acero; fibra de vidrio de 60 mm., interior con tablero lacado. Suelo de aglomerado revestido con PVC continuo de 2 mm., y poliestireno de 50 mm. con apoyo en base de chapa galvanizada de sección trapezoidal.  Puerta de 0,8x2 m., de chapa galvanizada de 1 mm., reforzada y con poliestireno de 20 mm., picaporte y cerradura. Ventanas (4) de 0,70x0,80 m. de aluminio anodizado, correderas, con reja exterior y luna de 6 mm. Instalación eléctrica a 220 V., toma de tierra, automático, 3 fluorescentes de 40 W., enchufes para 1500 W. y punto luz exterior de 60 W. Con transporte a 150 km.(ida y vuelta). Entrega y recogida del módulo con camión grúa. Según R.D. 486/97.</t>
  </si>
  <si>
    <t>018.001.007</t>
  </si>
  <si>
    <t>CUADRO DE OBRA 200 A. MODELO 25</t>
  </si>
  <si>
    <t>Cuadro de obra trifásico 200 A, compuesto por armario metálico con revestimiento de poliéster con salida inferior por toma de corriente y salida interior por bornes fijos, soportes, manecilla de sujeción y/o anillos de elevación, con cerradura,y aparamenta eléctrica según esquema de documentación gráfica, y p.p. de conexión a tierra, instalado (amortizable en 4 obras) s/ITC-BT-33 del REBT, RD 842/2002 de 02/08/2002 y UNE-EN 60439-4.</t>
  </si>
  <si>
    <t>Total 018.001</t>
  </si>
  <si>
    <t>018.002</t>
  </si>
  <si>
    <t>SEÑALIZACIÓN</t>
  </si>
  <si>
    <t>018.002.001</t>
  </si>
  <si>
    <t>PALETA MANUAL 2 CARAS STOP-OBL.</t>
  </si>
  <si>
    <t>Señal de seguridad manual a dos caras: Stop-Dirección obligatoria, tipo paleta. (amortizable en dos usos). s/ R.D. 485/97.</t>
  </si>
  <si>
    <t>018.002.002</t>
  </si>
  <si>
    <t>BRAZALETE REFLECTANTE</t>
  </si>
  <si>
    <t>Brazalete reflectante. Amortizable en 1 uso. Certificado CE. s/ R.D. 773/97.</t>
  </si>
  <si>
    <t>018.002.003</t>
  </si>
  <si>
    <t>PANEL COMPLETO PVC 700X1000 MM.</t>
  </si>
  <si>
    <t>Panel completo serigrafiado sobre planchas de PVC blanco de 0,6 mm. de espesor nominal. Tamaño 700x1000 mm. Válido para incluir hasta 15 símbolos de señales, incluso textos "Prohibido el paso a toda persona ajena a la obra", i/colocación. s/R.D. 485/97.</t>
  </si>
  <si>
    <t>018.002.004</t>
  </si>
  <si>
    <t>CARTEL  PVC. SEÑALIZACIÓN EXTINTOR, B. I.</t>
  </si>
  <si>
    <t>Cartel serigrafiado sobre planchas de PVC blanco de 0,6 mm. de espesor nominal. Para señales de lucha contra incendios (extintor, boca de incendio), i/colocación. s/R.D. 485/97.</t>
  </si>
  <si>
    <t>018.002.005</t>
  </si>
  <si>
    <t>SEÑAL LOCALIZACIÓN DE PRIMEROS AUXILIOS. TAMAÑO PEQUEÑO</t>
  </si>
  <si>
    <t>Señal de localización de primeros auxilios, fabricada en material plástico adhesivo, con fondo de contraste de color verde y marco y simbología en color blanco, según el R.D. 485/1997. Incluso P.P., de suministro, instalación y retirada. Tamaño pequeño.</t>
  </si>
  <si>
    <t>018.002.006</t>
  </si>
  <si>
    <t>SEÑAL LOCALIZACIÓN DE SALIDA EMERGENCIA. TAMAÑO PEQUEÑO</t>
  </si>
  <si>
    <t>Señal de localización de salida de emrgencia, fabricada en material plástico adhesivo, con fondo de contraste. Incluso P.P., de suministro, instalación y retirada. Tamaño pequeño.</t>
  </si>
  <si>
    <t>018.002.007</t>
  </si>
  <si>
    <t>CINTA BALIZAMIENTO BICOLOR 8 CM.</t>
  </si>
  <si>
    <t>Cinta de balizamiento bicolor rojo/blanco de material plástico, incluso colocación y desmontaje. s/ R.D. 485/97.</t>
  </si>
  <si>
    <t>Total 018.002</t>
  </si>
  <si>
    <t>018.003</t>
  </si>
  <si>
    <t>PROTECCIONES COLECTIVAS</t>
  </si>
  <si>
    <t>018.003.001</t>
  </si>
  <si>
    <t>VALLA CHAPA METÁLICA GALVANIZADA</t>
  </si>
  <si>
    <t>Valla metálica de chapa galvanizada trapezoidal de módulos de 2,00 m de longitud y 2,00 m de altura, de 0,5 mm de espesor, y soporte del mismo material de 1,20 mm de espesor y 2,50 m de altura, separados cada 2,00 m, considerando 5 usos, i/p.p. de apertura de pozos, hormigón H-100/40, montaje y desmontaje, según R.D. 486/97 y R.D. 1627/97.</t>
  </si>
  <si>
    <t>018.003.002</t>
  </si>
  <si>
    <t>LÁMPARA PORTÁTIL MANO</t>
  </si>
  <si>
    <t>Lámpara portátil de mano, con cesto protector y mango aislante, (amortizable en 3 usos). s/R.D. 486/97 y R.D. 614/2001.</t>
  </si>
  <si>
    <t>018.003.003</t>
  </si>
  <si>
    <t>PUERTA PEATONAL CHAPA 1,00X2,00 M</t>
  </si>
  <si>
    <t>Puerta de acceso peatonal de chapa galvanizada de 1,00x2,00 m para colocación en valla de cerramiento de las mismas características, considerando 5 usos, montaje y desmontaje, según R.D. 486/97 y R.D. 1627/97.</t>
  </si>
  <si>
    <t>018.003.004</t>
  </si>
  <si>
    <t>TAPA PROVISIONAL ARQUETA 63X63 CM</t>
  </si>
  <si>
    <t>Tapa provisional para huecos de 63x63 cm, arquetas o similares, formada mediante tablones de madera de 20x5 cm armados mediante clavazón, incluso colocación (amortizable en dos usos).</t>
  </si>
  <si>
    <t>018.003.005</t>
  </si>
  <si>
    <t>PASARELA METÁLICA</t>
  </si>
  <si>
    <t>Pasarela para hormigonar muros de 60 cm de ancho, formada por consolas metálicas sujetas al encofrado con pasadores de seguridad, plataformas metálicas de 3,00 m de longitud (amortizable en 8 usos) y barandilla de madera de 15x5 (amortizable en 3 usos), incluso colocación y desmontaje, según R.D. 486/97 y R.D. 1627/97.</t>
  </si>
  <si>
    <t>018.003.006</t>
  </si>
  <si>
    <t>CERRAMIENTO PROVISIONAL ZONA ACTUACIÓN</t>
  </si>
  <si>
    <t xml:space="preserve"> Cerramiento provisional de zonas de paso de usuarios de las instalaciones durante el período de ejecución de las obras de ampliación, reealizado mediante tabiques de cartón yeso N, de 13 mm de espesor, fijados al entramado portante realizado mediante perfilería de aluminio, (durmientes y montantes). Incluso p.p. de retirada de dicho entramado una vez finalizadas las obras, reparación de suelos, paramentos y techos, y carga sobre camión y traslado a vertedero autorizado o a taller, del material retirado. Medida la superficie ejecutada totalmenete terminada. Incluso p.p. de limpieza final una vez terminados los trabajos.</t>
  </si>
  <si>
    <t>018.003.007</t>
  </si>
  <si>
    <t>PLATAFORMA TRABAJO VOLADA 1,00 M</t>
  </si>
  <si>
    <t>Plataforma volada de protección formada por perfiles metálicos IPN separados 2,50 m y vuelo de 1,00 m (amortizable en 20 usos) anclados y apuntalados al forjado como base y plataforma de madera con 5 tablones de 0,20x0,07 m (amortizable en 10 usos) montada, incluso desmontaje, según R.D. 486/97 y R.D. 1627/97.</t>
  </si>
  <si>
    <t>018.003.008</t>
  </si>
  <si>
    <t>RED SEGURIDAD HORIZONTAL</t>
  </si>
  <si>
    <t>Red horizontal de seguridad bajo encofrado de forjado, formada por malla de poliamida de 10x10 cm anudada con cuerda de D=3 mm y cuerda perimetral de D=10 mm, de 1,10x15 m de dimensiones, para amarre mediante gancho de sujeción, tipo "rabo de cochinillo" y grosor mínimo de 8 mm, a los puntales de las sopandas del encofrado de entablado de madera (amortizable en 4 usos), según UNE-EN 81652, R.D. 486/97 y R.D. 1627/97.</t>
  </si>
  <si>
    <t>018.003.009</t>
  </si>
  <si>
    <t>BARANDILLA BORDE FORJADO</t>
  </si>
  <si>
    <t>Barandilla de protección en borde de forjado, huecos de ascensor, rampas y losas de escalera de 0,90 m de altura, compuesta por soportes metálicos, colocados en tinteros previamente formados en forjado, con rodapié, listón intermedio y pasamanos realizados con tablas de madera de pino de 15x3 cm, capaz de resistir impactos de 150 kg. Incluso p.p. de formación de tinteros con cartuchos de P.V.C. Medida la longitud ejecutada.Incluso colocación y desmontaje. s/R.D. 486/97.</t>
  </si>
  <si>
    <t>Total 018.003</t>
  </si>
  <si>
    <t>018.004</t>
  </si>
  <si>
    <t>PROTECCIÓN CONTRA INCENDIOS</t>
  </si>
  <si>
    <t>018.004.001</t>
  </si>
  <si>
    <t>EXTINTOR POLVO ABC 6 KG PROTECCIÓN INCENDIOS</t>
  </si>
  <si>
    <t>Extintor de polvo químico ABC polivalente antibrasa de eficacia 21A/113B, de 6 kg de agente extintor, con soporte, manómetro comprobable y boquilla con difusor. Medida la unidad instalada, según R.D. 486/97 y R.D. 1627/97.</t>
  </si>
  <si>
    <t>Total 018.004</t>
  </si>
  <si>
    <t>018.005</t>
  </si>
  <si>
    <t>PROTECCIONES PERSONALES</t>
  </si>
  <si>
    <t>018.005.001</t>
  </si>
  <si>
    <t>CASCO DE SEGURIDAD AJUSTABLE RUEDA</t>
  </si>
  <si>
    <t>Casco de seguridad con arnés de cabeza ajustable por medio de rueda dentada, para uso normal y eléctrico hasta 440 V. Según R.D. 773/97 y R.D. 1407/92. Equipo de Protección Individual (EPI) con marcado de conformidad CE.</t>
  </si>
  <si>
    <t>018.005.002</t>
  </si>
  <si>
    <t>PANTALLA DE CABEZA SOLDADOR</t>
  </si>
  <si>
    <t>Pantalla de seguridad de cabeza, para soldador, de fibra vulcanizada, con cristal de 110x55 mm (amortizable en 5 usos). Según UNE-EN 175, UNE-EN 379, R.D. 773/97 y R.D. 1407/92. Equipo de Protección Individual (EPI) con marcado de conformidad CE.</t>
  </si>
  <si>
    <t>018.005.003</t>
  </si>
  <si>
    <t>GAFAS CONTRA IMPACTOS</t>
  </si>
  <si>
    <t>Gafas protectoras contra impactos, incoloras (amortizables en 3 usos). Según UNE-EN 172, R.D. 773/97 y R.D. 1407/92. Equipo de Protección Individual (EPI) con marcado de conformidad CE.</t>
  </si>
  <si>
    <t>018.005.004</t>
  </si>
  <si>
    <t>JUEGO TAPONES ANTIRRUIDO ESPUMA CON CORDÓN</t>
  </si>
  <si>
    <t>Juego de tapones antirruido de espuma de poliuretano ajustables con cordón. Según UNE-EN 458, UNE-EN 352, R.D. 773/97 y R.D. 1407/92. Equipo de Protección Individual (EPI) con marcado de conformidad CE.</t>
  </si>
  <si>
    <t>018.005.005</t>
  </si>
  <si>
    <t>CASCO TRABAJOS EN ALTURA</t>
  </si>
  <si>
    <t>Casco de seguridad sin ventilar para trabajos verticales, con visera corta para facilitar la visión hacia arriba. Incluye barboquejo de 4 puntos de sujeción. Fabricado en polietileno de alta densidad (PEHD) con resistencia a temperaturas de hasta -30ºC y una resistencia eléctrica de hasta 1000 V. Peso: 375 g. Colores: Blanco y amarillo. Según UNE-EN 397, UNE-EN 50365, R.D. 773/97 y R.D. 1407/92. Equipo de Protección Individual (EPI) con marcado de conformidad CE.</t>
  </si>
  <si>
    <t>018.005.006</t>
  </si>
  <si>
    <t>FAJA DE PROTECCIÓN LUMBAR</t>
  </si>
  <si>
    <t>Faja protección lumbar (amortizable en 4 usos). Según R.D. 773/97 y R.D. 1407/92. Equipo de Protección Individual (EPI) con marcado de conformidad CE.</t>
  </si>
  <si>
    <t>018.005.007</t>
  </si>
  <si>
    <t>CINTURÓN PORTAHERRAMIENTAS</t>
  </si>
  <si>
    <t>Cinturón portaherramientas (amortizable en 4 usos). Según R.D. 773/97 y R.D. 1407/92. Equipo de Protección Individual (EPI) con marcado de conformidad CE.</t>
  </si>
  <si>
    <t>018.005.008</t>
  </si>
  <si>
    <t>MANDIL CUERO PARA SOLDADOR</t>
  </si>
  <si>
    <t>Mandil de cuero para soldador (amortizable en 3 usos). Según UNE-EN 340, R.D. 773/97 y R.D. 1407/92. Equipo de Protección Individual (EPI) con marcado de conformidad CE.</t>
  </si>
  <si>
    <t>018.005.009</t>
  </si>
  <si>
    <t>PAR GUANTES ALTA RESISTENCIA AL CORTE</t>
  </si>
  <si>
    <t>Par de guantes alta resistencia al corte. Según UNE-EN 420, UNE-EN 388, R.D. 773/97 y R.D. 1407/92. Equipo de Protección Individual (EPI) con marcado de conformidad CE.</t>
  </si>
  <si>
    <t>018.005.010</t>
  </si>
  <si>
    <t>PAR GUANTES SOLDADOR</t>
  </si>
  <si>
    <t>Par de guantes para soldador (amortizables en 2 usos). Según UNE-EN 12477, R.D. 773/97 y R.D. 1407/92. Equipo de Protección Individual (EPI) con marcado de conformidad CE.</t>
  </si>
  <si>
    <t>018.005.011</t>
  </si>
  <si>
    <t>PAR DE BOTAS DE SEGURIDAD</t>
  </si>
  <si>
    <t>Par de botas de seguridad con plantilla y puntera de acero (amortizables en 1 usos). Según UNE-EN ISO 20345, UNE-EN ISO 20346, UNE-EN ISO 20347, R.D. 773/97 y R.D. 1407/92. Equipo de Protección Individual (EPI) con marcado de conformidad CE.</t>
  </si>
  <si>
    <t>018.005.012</t>
  </si>
  <si>
    <t>PAR DE POLAINAS SOLDADURA</t>
  </si>
  <si>
    <t>Par de polainas para soldador (amortizables en 3 usos). Según UNE-EN ISO 20345, UNE-EN ISO 20346, UNE-EN ISO 20347, R.D. 773/97 y R.D. 1407/92. Equipo de Protección Individual (EPI) con marcado de conformidad CE.</t>
  </si>
  <si>
    <t>018.005.013</t>
  </si>
  <si>
    <t>ARNÉS AMARRE DORSAL + CINTURÓN</t>
  </si>
  <si>
    <t>Arnés de seguridad con amarre dorsal con anilla, regulación en piernas y hombros y hebillas automáticas + cinturón de amarre lateral de doble regulación, fabricados con cinta de nailon de 45 mm y elementos metálicos de acero inoxidable (amortizable en 5 obras). Según UNE-EN 361, UNE-EN 358, R.D. 773/97 y R.D. 1407/92. Equipo de Protección Individual (EPI) con marcado de conformidad CE.</t>
  </si>
  <si>
    <t>018.005.014</t>
  </si>
  <si>
    <t>LÍNEA HORIZONTAL DE SEGURIDAD</t>
  </si>
  <si>
    <t>Línea horizontal de seguridad para anclaje y desplazamiento de cinturones de seguridad con cuerda para dispositivo anticaída, D=14 mm, y anclaje autoblocante de fijación de mosquetones de los cinturones, i/desmontaje. Según UNE-EN 795, R.D. 773/97 y R.D. 1407/92. Equipo de Protección Individual (EPI) con marcado de conformidad CE de cada uno de sus elementos.</t>
  </si>
  <si>
    <t>018.005.015</t>
  </si>
  <si>
    <t>MONO DE TRABAJO POLIÉSTER-ALGODÓN</t>
  </si>
  <si>
    <t>Mono de trabajo de una pieza de poliéster-algodón (amortizable en un uso). Certificado CE. s/R.D. 773/97 y R.D. 1407/92.</t>
  </si>
  <si>
    <t>Total 018.005</t>
  </si>
  <si>
    <t>018.006</t>
  </si>
  <si>
    <t>MANO DE OBRA DE SEGURIDAD</t>
  </si>
  <si>
    <t>018.006.001</t>
  </si>
  <si>
    <t>COSTO MENSUAL COMITÉ SEGURIDAD</t>
  </si>
  <si>
    <t>Costo mensual del Comité de Seguridad y salud en el Trabajo, considerando una reunión al mes de dos horas y formado por un técnico cualificado en materia de seguridad y salud, dos trabajadores con categoría de oficial de 2ª o ayudante y un vigilante con categoría de oficial de 1ª.</t>
  </si>
  <si>
    <t>018.006.002</t>
  </si>
  <si>
    <t>COSTO MENSUAL DE CONSERVACIÓN</t>
  </si>
  <si>
    <t>Costo mensual de conservación de instalaciones provisionales de obra, considerando 2 horas a la semana un oficial de 2ª.</t>
  </si>
  <si>
    <t>018.006.003</t>
  </si>
  <si>
    <t>COSTO MENSUAL LIMPIEZA Y DESINF.</t>
  </si>
  <si>
    <t>Costo mensual de limpieza y desinfección de casetas de obra, considerando dos horas a la semana de un peón ordinario.</t>
  </si>
  <si>
    <t>018.006.004</t>
  </si>
  <si>
    <t>COSTO MENSUAL FORMACIÓN SEG.HIG.</t>
  </si>
  <si>
    <t>Costo mensual de formación de seguridad y salud en el trabajo, considerando una hora a la semana y realizada por un encargado.</t>
  </si>
  <si>
    <t>018.006.005</t>
  </si>
  <si>
    <t>RECONOCIMIENTO MÉDICO BÁSICO I</t>
  </si>
  <si>
    <t>Reconocimiento médico básico I anual trabajador, compuesto por control visión, audiometría y analítica de sangre y orina con 6 parámetros.</t>
  </si>
  <si>
    <t>Total 018.006</t>
  </si>
  <si>
    <t>Total 018</t>
  </si>
  <si>
    <t>Total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</si>
</sst>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0"/>
      <color theme="1"/>
      <name val="Calibri"/>
      <family val="2"/>
      <scheme val="minor"/>
    </font>
    <font>
      <b/>
      <sz val="14"/>
      <color theme="1"/>
      <name val="Calibri"/>
      <family val="2"/>
      <scheme val="minor"/>
    </font>
    <font>
      <b/>
      <sz val="9"/>
      <color indexed="81"/>
      <name val="Tahoma"/>
      <family val="2"/>
    </font>
    <font>
      <b/>
      <i/>
      <sz val="10"/>
      <color theme="1"/>
      <name val="Calibri"/>
      <family val="2"/>
      <scheme val="minor"/>
    </font>
    <font>
      <b/>
      <sz val="8"/>
      <color theme="1"/>
      <name val="Calibri"/>
      <family val="2"/>
      <scheme val="minor"/>
    </font>
    <font>
      <b/>
      <sz val="8"/>
      <color rgb="FFFF40FF"/>
      <name val="Calibri"/>
      <family val="2"/>
      <scheme val="minor"/>
    </font>
    <font>
      <sz val="8"/>
      <color theme="1"/>
      <name val="Calibri"/>
      <family val="2"/>
      <scheme val="minor"/>
    </font>
    <font>
      <sz val="8"/>
      <color rgb="FFFF40FF"/>
      <name val="Calibri"/>
      <family val="2"/>
      <scheme val="minor"/>
    </font>
  </fonts>
  <fills count="6">
    <fill>
      <patternFill patternType="none"/>
    </fill>
    <fill>
      <patternFill patternType="gray125"/>
    </fill>
    <fill>
      <patternFill patternType="solid">
        <fgColor rgb="FFBED2B7"/>
        <bgColor indexed="64"/>
      </patternFill>
    </fill>
    <fill>
      <patternFill patternType="solid">
        <fgColor rgb="FFFFEDDB"/>
        <bgColor indexed="64"/>
      </patternFill>
    </fill>
    <fill>
      <patternFill patternType="solid">
        <fgColor rgb="FFC0C0C0"/>
        <bgColor indexed="64"/>
      </patternFill>
    </fill>
    <fill>
      <patternFill patternType="solid">
        <fgColor rgb="FFCADAC4"/>
        <bgColor indexed="64"/>
      </patternFill>
    </fill>
  </fills>
  <borders count="1">
    <border>
      <left/>
      <right/>
      <top/>
      <bottom/>
      <diagonal/>
    </border>
  </borders>
  <cellStyleXfs count="1">
    <xf numFmtId="0" fontId="0" fillId="0" borderId="0"/>
  </cellStyleXfs>
  <cellXfs count="15">
    <xf numFmtId="0" fontId="0" fillId="0" borderId="0" xfId="0"/>
    <xf numFmtId="0" fontId="0" fillId="0" borderId="0" xfId="0" applyNumberFormat="1" applyAlignment="1">
      <alignment vertical="center" wrapText="1"/>
    </xf>
    <xf numFmtId="0" fontId="1" fillId="0" borderId="0" xfId="0" applyNumberFormat="1" applyFont="1" applyAlignment="1">
      <alignment vertical="center" wrapText="1"/>
    </xf>
    <xf numFmtId="0" fontId="2" fillId="0" borderId="0" xfId="0" applyNumberFormat="1" applyFont="1" applyAlignment="1">
      <alignment vertical="center" wrapText="1"/>
    </xf>
    <xf numFmtId="0" fontId="4" fillId="0" borderId="0" xfId="0" applyNumberFormat="1" applyFont="1" applyAlignment="1">
      <alignment vertical="center" wrapText="1"/>
    </xf>
    <xf numFmtId="0" fontId="5" fillId="2" borderId="0" xfId="0" applyNumberFormat="1" applyFont="1" applyFill="1" applyAlignment="1">
      <alignment vertical="center" wrapText="1"/>
    </xf>
    <xf numFmtId="0" fontId="6" fillId="2" borderId="0" xfId="0" applyNumberFormat="1" applyFont="1" applyFill="1" applyAlignment="1">
      <alignment vertical="center" wrapText="1"/>
    </xf>
    <xf numFmtId="0" fontId="7" fillId="3" borderId="0" xfId="0" applyNumberFormat="1" applyFont="1" applyFill="1" applyAlignment="1">
      <alignment vertical="center" wrapText="1"/>
    </xf>
    <xf numFmtId="0" fontId="7" fillId="0" borderId="0" xfId="0" applyNumberFormat="1" applyFont="1" applyAlignment="1">
      <alignment vertical="center" wrapText="1"/>
    </xf>
    <xf numFmtId="0" fontId="8" fillId="0" borderId="0" xfId="0" applyNumberFormat="1" applyFont="1" applyAlignment="1">
      <alignment vertical="center" wrapText="1"/>
    </xf>
    <xf numFmtId="0" fontId="5" fillId="0" borderId="0" xfId="0" applyNumberFormat="1" applyFont="1" applyAlignment="1">
      <alignment vertical="center" wrapText="1"/>
    </xf>
    <xf numFmtId="0" fontId="6" fillId="0" borderId="0" xfId="0" applyNumberFormat="1" applyFont="1" applyAlignment="1">
      <alignment vertical="center" wrapText="1"/>
    </xf>
    <xf numFmtId="0" fontId="7" fillId="4" borderId="0" xfId="0" applyNumberFormat="1" applyFont="1" applyFill="1" applyAlignment="1">
      <alignment vertical="center" wrapText="1"/>
    </xf>
    <xf numFmtId="0" fontId="5" fillId="5" borderId="0" xfId="0" applyNumberFormat="1" applyFont="1" applyFill="1" applyAlignment="1">
      <alignment vertical="center" wrapText="1"/>
    </xf>
    <xf numFmtId="0" fontId="6" fillId="5" borderId="0" xfId="0" applyNumberFormat="1" applyFont="1" applyFill="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1D1FD-EF61-4796-831F-536F83E5F921}">
  <dimension ref="A1:G1077"/>
  <sheetViews>
    <sheetView tabSelected="1" workbookViewId="0">
      <pane xSplit="4" ySplit="3" topLeftCell="E4" activePane="bottomRight" state="frozen"/>
      <selection pane="topRight" activeCell="E1" sqref="E1"/>
      <selection pane="bottomLeft" activeCell="A4" sqref="A4"/>
      <selection pane="bottomRight" activeCell="D8" sqref="D8"/>
    </sheetView>
  </sheetViews>
  <sheetFormatPr baseColWidth="10" defaultRowHeight="15" x14ac:dyDescent="0.25"/>
  <cols>
    <col min="1" max="1" width="9.5703125" style="1" bestFit="1" customWidth="1"/>
    <col min="2" max="2" width="6.5703125" style="1" bestFit="1" customWidth="1"/>
    <col min="3" max="3" width="3.7109375" style="1" bestFit="1" customWidth="1"/>
    <col min="4" max="4" width="104.140625" style="1" customWidth="1"/>
    <col min="5" max="5" width="7.85546875" style="1" bestFit="1" customWidth="1"/>
    <col min="6" max="7" width="10" style="1" bestFit="1" customWidth="1"/>
    <col min="8" max="16384" width="11.42578125" style="1"/>
  </cols>
  <sheetData>
    <row r="1" spans="1:7" x14ac:dyDescent="0.25">
      <c r="D1" s="2" t="s">
        <v>0</v>
      </c>
    </row>
    <row r="2" spans="1:7" ht="18.75" x14ac:dyDescent="0.25">
      <c r="D2" s="3" t="s">
        <v>1</v>
      </c>
    </row>
    <row r="3" spans="1:7" x14ac:dyDescent="0.25">
      <c r="A3" s="4" t="s">
        <v>2</v>
      </c>
      <c r="B3" s="4" t="s">
        <v>3</v>
      </c>
      <c r="C3" s="4" t="s">
        <v>4</v>
      </c>
      <c r="D3" s="4" t="s">
        <v>5</v>
      </c>
      <c r="E3" s="4" t="s">
        <v>6</v>
      </c>
      <c r="F3" s="4" t="s">
        <v>7</v>
      </c>
      <c r="G3" s="4" t="s">
        <v>8</v>
      </c>
    </row>
    <row r="4" spans="1:7" x14ac:dyDescent="0.25">
      <c r="A4" s="5" t="s">
        <v>9</v>
      </c>
      <c r="B4" s="5" t="s">
        <v>10</v>
      </c>
      <c r="C4" s="5" t="s">
        <v>11</v>
      </c>
      <c r="D4" s="5" t="s">
        <v>12</v>
      </c>
      <c r="E4" s="6">
        <f>E57</f>
        <v>1</v>
      </c>
      <c r="F4" s="6">
        <f>F57</f>
        <v>157409.35</v>
      </c>
      <c r="G4" s="6">
        <f>G57</f>
        <v>157409.35</v>
      </c>
    </row>
    <row r="5" spans="1:7" x14ac:dyDescent="0.25">
      <c r="A5" s="7" t="s">
        <v>13</v>
      </c>
      <c r="B5" s="8" t="s">
        <v>14</v>
      </c>
      <c r="C5" s="8" t="s">
        <v>15</v>
      </c>
      <c r="D5" s="8" t="s">
        <v>16</v>
      </c>
      <c r="E5" s="8">
        <v>1</v>
      </c>
      <c r="F5" s="8">
        <v>9000</v>
      </c>
      <c r="G5" s="9">
        <f>ROUND(E5*F5,2)</f>
        <v>9000</v>
      </c>
    </row>
    <row r="6" spans="1:7" ht="210" customHeight="1" x14ac:dyDescent="0.25">
      <c r="A6" s="8"/>
      <c r="B6" s="8"/>
      <c r="C6" s="8"/>
      <c r="D6" s="8" t="s">
        <v>17</v>
      </c>
      <c r="E6" s="8"/>
      <c r="F6" s="8"/>
      <c r="G6" s="8"/>
    </row>
    <row r="7" spans="1:7" x14ac:dyDescent="0.25">
      <c r="A7" s="7" t="s">
        <v>18</v>
      </c>
      <c r="B7" s="8" t="s">
        <v>14</v>
      </c>
      <c r="C7" s="8" t="s">
        <v>15</v>
      </c>
      <c r="D7" s="8" t="s">
        <v>19</v>
      </c>
      <c r="E7" s="8">
        <v>1</v>
      </c>
      <c r="F7" s="8">
        <v>1572</v>
      </c>
      <c r="G7" s="9">
        <f>ROUND(E7*F7,2)</f>
        <v>1572</v>
      </c>
    </row>
    <row r="8" spans="1:7" ht="213.75" x14ac:dyDescent="0.25">
      <c r="A8" s="8"/>
      <c r="B8" s="8"/>
      <c r="C8" s="8"/>
      <c r="D8" s="8" t="s">
        <v>20</v>
      </c>
      <c r="E8" s="8"/>
      <c r="F8" s="8"/>
      <c r="G8" s="8"/>
    </row>
    <row r="9" spans="1:7" x14ac:dyDescent="0.25">
      <c r="A9" s="7" t="s">
        <v>21</v>
      </c>
      <c r="B9" s="8" t="s">
        <v>14</v>
      </c>
      <c r="C9" s="8" t="s">
        <v>15</v>
      </c>
      <c r="D9" s="8" t="s">
        <v>22</v>
      </c>
      <c r="E9" s="8">
        <v>1</v>
      </c>
      <c r="F9" s="8">
        <v>500</v>
      </c>
      <c r="G9" s="9">
        <f>ROUND(E9*F9,2)</f>
        <v>500</v>
      </c>
    </row>
    <row r="10" spans="1:7" ht="135" x14ac:dyDescent="0.25">
      <c r="A10" s="8"/>
      <c r="B10" s="8"/>
      <c r="C10" s="8"/>
      <c r="D10" s="8" t="s">
        <v>23</v>
      </c>
      <c r="E10" s="8"/>
      <c r="F10" s="8"/>
      <c r="G10" s="8"/>
    </row>
    <row r="11" spans="1:7" x14ac:dyDescent="0.25">
      <c r="A11" s="7" t="s">
        <v>24</v>
      </c>
      <c r="B11" s="8" t="s">
        <v>14</v>
      </c>
      <c r="C11" s="8" t="s">
        <v>15</v>
      </c>
      <c r="D11" s="8" t="s">
        <v>25</v>
      </c>
      <c r="E11" s="8">
        <v>1</v>
      </c>
      <c r="F11" s="8">
        <v>448</v>
      </c>
      <c r="G11" s="9">
        <f>ROUND(E11*F11,2)</f>
        <v>448</v>
      </c>
    </row>
    <row r="12" spans="1:7" ht="90" x14ac:dyDescent="0.25">
      <c r="A12" s="8"/>
      <c r="B12" s="8"/>
      <c r="C12" s="8"/>
      <c r="D12" s="8" t="s">
        <v>26</v>
      </c>
      <c r="E12" s="8"/>
      <c r="F12" s="8"/>
      <c r="G12" s="8"/>
    </row>
    <row r="13" spans="1:7" x14ac:dyDescent="0.25">
      <c r="A13" s="7" t="s">
        <v>27</v>
      </c>
      <c r="B13" s="8" t="s">
        <v>14</v>
      </c>
      <c r="C13" s="8" t="s">
        <v>28</v>
      </c>
      <c r="D13" s="8" t="s">
        <v>29</v>
      </c>
      <c r="E13" s="8">
        <v>413.81</v>
      </c>
      <c r="F13" s="8">
        <v>7.75</v>
      </c>
      <c r="G13" s="9">
        <f>ROUND(E13*F13,2)</f>
        <v>3207.03</v>
      </c>
    </row>
    <row r="14" spans="1:7" ht="101.25" x14ac:dyDescent="0.25">
      <c r="A14" s="8"/>
      <c r="B14" s="8"/>
      <c r="C14" s="8"/>
      <c r="D14" s="8" t="s">
        <v>30</v>
      </c>
      <c r="E14" s="8"/>
      <c r="F14" s="8"/>
      <c r="G14" s="8"/>
    </row>
    <row r="15" spans="1:7" x14ac:dyDescent="0.25">
      <c r="A15" s="7" t="s">
        <v>31</v>
      </c>
      <c r="B15" s="8" t="s">
        <v>14</v>
      </c>
      <c r="C15" s="8" t="s">
        <v>28</v>
      </c>
      <c r="D15" s="8" t="s">
        <v>32</v>
      </c>
      <c r="E15" s="8">
        <v>948.8</v>
      </c>
      <c r="F15" s="8">
        <v>6</v>
      </c>
      <c r="G15" s="9">
        <f>ROUND(E15*F15,2)</f>
        <v>5692.8</v>
      </c>
    </row>
    <row r="16" spans="1:7" ht="101.25" x14ac:dyDescent="0.25">
      <c r="A16" s="8"/>
      <c r="B16" s="8"/>
      <c r="C16" s="8"/>
      <c r="D16" s="8" t="s">
        <v>33</v>
      </c>
      <c r="E16" s="8"/>
      <c r="F16" s="8"/>
      <c r="G16" s="8"/>
    </row>
    <row r="17" spans="1:7" x14ac:dyDescent="0.25">
      <c r="A17" s="7" t="s">
        <v>34</v>
      </c>
      <c r="B17" s="8" t="s">
        <v>14</v>
      </c>
      <c r="C17" s="8" t="s">
        <v>28</v>
      </c>
      <c r="D17" s="8" t="s">
        <v>35</v>
      </c>
      <c r="E17" s="8">
        <v>36.32</v>
      </c>
      <c r="F17" s="8">
        <v>31.96</v>
      </c>
      <c r="G17" s="9">
        <f>ROUND(E17*F17,2)</f>
        <v>1160.79</v>
      </c>
    </row>
    <row r="18" spans="1:7" ht="78.75" x14ac:dyDescent="0.25">
      <c r="A18" s="8"/>
      <c r="B18" s="8"/>
      <c r="C18" s="8"/>
      <c r="D18" s="8" t="s">
        <v>36</v>
      </c>
      <c r="E18" s="8"/>
      <c r="F18" s="8"/>
      <c r="G18" s="8"/>
    </row>
    <row r="19" spans="1:7" x14ac:dyDescent="0.25">
      <c r="A19" s="7" t="s">
        <v>37</v>
      </c>
      <c r="B19" s="8" t="s">
        <v>14</v>
      </c>
      <c r="C19" s="8" t="s">
        <v>28</v>
      </c>
      <c r="D19" s="8" t="s">
        <v>38</v>
      </c>
      <c r="E19" s="8">
        <v>897.67</v>
      </c>
      <c r="F19" s="8">
        <v>4.5</v>
      </c>
      <c r="G19" s="9">
        <f>ROUND(E19*F19,2)</f>
        <v>4039.52</v>
      </c>
    </row>
    <row r="20" spans="1:7" ht="90" x14ac:dyDescent="0.25">
      <c r="A20" s="8"/>
      <c r="B20" s="8"/>
      <c r="C20" s="8"/>
      <c r="D20" s="8" t="s">
        <v>39</v>
      </c>
      <c r="E20" s="8"/>
      <c r="F20" s="8"/>
      <c r="G20" s="8"/>
    </row>
    <row r="21" spans="1:7" x14ac:dyDescent="0.25">
      <c r="A21" s="7" t="s">
        <v>40</v>
      </c>
      <c r="B21" s="8" t="s">
        <v>14</v>
      </c>
      <c r="C21" s="8" t="s">
        <v>28</v>
      </c>
      <c r="D21" s="8" t="s">
        <v>41</v>
      </c>
      <c r="E21" s="8">
        <v>91.8</v>
      </c>
      <c r="F21" s="8">
        <v>4.51</v>
      </c>
      <c r="G21" s="9">
        <f>ROUND(E21*F21,2)</f>
        <v>414.02</v>
      </c>
    </row>
    <row r="22" spans="1:7" ht="78.75" x14ac:dyDescent="0.25">
      <c r="A22" s="8"/>
      <c r="B22" s="8"/>
      <c r="C22" s="8"/>
      <c r="D22" s="8" t="s">
        <v>42</v>
      </c>
      <c r="E22" s="8"/>
      <c r="F22" s="8"/>
      <c r="G22" s="8"/>
    </row>
    <row r="23" spans="1:7" x14ac:dyDescent="0.25">
      <c r="A23" s="7" t="s">
        <v>43</v>
      </c>
      <c r="B23" s="8" t="s">
        <v>14</v>
      </c>
      <c r="C23" s="8" t="s">
        <v>28</v>
      </c>
      <c r="D23" s="8" t="s">
        <v>44</v>
      </c>
      <c r="E23" s="8">
        <v>1630.55</v>
      </c>
      <c r="F23" s="8">
        <v>4</v>
      </c>
      <c r="G23" s="9">
        <f>ROUND(E23*F23,2)</f>
        <v>6522.2</v>
      </c>
    </row>
    <row r="24" spans="1:7" ht="90" x14ac:dyDescent="0.25">
      <c r="A24" s="8"/>
      <c r="B24" s="8"/>
      <c r="C24" s="8"/>
      <c r="D24" s="8" t="s">
        <v>45</v>
      </c>
      <c r="E24" s="8"/>
      <c r="F24" s="8"/>
      <c r="G24" s="8"/>
    </row>
    <row r="25" spans="1:7" x14ac:dyDescent="0.25">
      <c r="A25" s="7" t="s">
        <v>46</v>
      </c>
      <c r="B25" s="8" t="s">
        <v>14</v>
      </c>
      <c r="C25" s="8" t="s">
        <v>28</v>
      </c>
      <c r="D25" s="8" t="s">
        <v>47</v>
      </c>
      <c r="E25" s="8">
        <v>0</v>
      </c>
      <c r="F25" s="8">
        <v>5</v>
      </c>
      <c r="G25" s="9">
        <f>ROUND(E25*F25,2)</f>
        <v>0</v>
      </c>
    </row>
    <row r="26" spans="1:7" ht="101.25" x14ac:dyDescent="0.25">
      <c r="A26" s="8"/>
      <c r="B26" s="8"/>
      <c r="C26" s="8"/>
      <c r="D26" s="8" t="s">
        <v>48</v>
      </c>
      <c r="E26" s="8"/>
      <c r="F26" s="8"/>
      <c r="G26" s="8"/>
    </row>
    <row r="27" spans="1:7" x14ac:dyDescent="0.25">
      <c r="A27" s="7" t="s">
        <v>49</v>
      </c>
      <c r="B27" s="8" t="s">
        <v>14</v>
      </c>
      <c r="C27" s="8" t="s">
        <v>28</v>
      </c>
      <c r="D27" s="8" t="s">
        <v>50</v>
      </c>
      <c r="E27" s="8">
        <v>1293</v>
      </c>
      <c r="F27" s="8">
        <v>6</v>
      </c>
      <c r="G27" s="9">
        <f>ROUND(E27*F27,2)</f>
        <v>7758</v>
      </c>
    </row>
    <row r="28" spans="1:7" ht="112.5" x14ac:dyDescent="0.25">
      <c r="A28" s="8"/>
      <c r="B28" s="8"/>
      <c r="C28" s="8"/>
      <c r="D28" s="8" t="s">
        <v>51</v>
      </c>
      <c r="E28" s="8"/>
      <c r="F28" s="8"/>
      <c r="G28" s="8"/>
    </row>
    <row r="29" spans="1:7" x14ac:dyDescent="0.25">
      <c r="A29" s="7" t="s">
        <v>52</v>
      </c>
      <c r="B29" s="8" t="s">
        <v>14</v>
      </c>
      <c r="C29" s="8" t="s">
        <v>28</v>
      </c>
      <c r="D29" s="8" t="s">
        <v>53</v>
      </c>
      <c r="E29" s="8">
        <v>930</v>
      </c>
      <c r="F29" s="8">
        <v>5.5</v>
      </c>
      <c r="G29" s="9">
        <f>ROUND(E29*F29,2)</f>
        <v>5115</v>
      </c>
    </row>
    <row r="30" spans="1:7" ht="101.25" x14ac:dyDescent="0.25">
      <c r="A30" s="8"/>
      <c r="B30" s="8"/>
      <c r="C30" s="8"/>
      <c r="D30" s="8" t="s">
        <v>54</v>
      </c>
      <c r="E30" s="8"/>
      <c r="F30" s="8"/>
      <c r="G30" s="8"/>
    </row>
    <row r="31" spans="1:7" x14ac:dyDescent="0.25">
      <c r="A31" s="7" t="s">
        <v>55</v>
      </c>
      <c r="B31" s="8" t="s">
        <v>14</v>
      </c>
      <c r="C31" s="8" t="s">
        <v>28</v>
      </c>
      <c r="D31" s="8" t="s">
        <v>56</v>
      </c>
      <c r="E31" s="8">
        <v>2411.5500000000002</v>
      </c>
      <c r="F31" s="8">
        <v>5</v>
      </c>
      <c r="G31" s="9">
        <f>ROUND(E31*F31,2)</f>
        <v>12057.75</v>
      </c>
    </row>
    <row r="32" spans="1:7" ht="101.25" x14ac:dyDescent="0.25">
      <c r="A32" s="8"/>
      <c r="B32" s="8"/>
      <c r="C32" s="8"/>
      <c r="D32" s="8" t="s">
        <v>57</v>
      </c>
      <c r="E32" s="8"/>
      <c r="F32" s="8"/>
      <c r="G32" s="8"/>
    </row>
    <row r="33" spans="1:7" x14ac:dyDescent="0.25">
      <c r="A33" s="7" t="s">
        <v>58</v>
      </c>
      <c r="B33" s="8" t="s">
        <v>14</v>
      </c>
      <c r="C33" s="8" t="s">
        <v>28</v>
      </c>
      <c r="D33" s="8" t="s">
        <v>59</v>
      </c>
      <c r="E33" s="8">
        <v>436.15</v>
      </c>
      <c r="F33" s="8">
        <v>5.58</v>
      </c>
      <c r="G33" s="9">
        <f>ROUND(E33*F33,2)</f>
        <v>2433.7199999999998</v>
      </c>
    </row>
    <row r="34" spans="1:7" ht="112.5" x14ac:dyDescent="0.25">
      <c r="A34" s="8"/>
      <c r="B34" s="8"/>
      <c r="C34" s="8"/>
      <c r="D34" s="8" t="s">
        <v>60</v>
      </c>
      <c r="E34" s="8"/>
      <c r="F34" s="8"/>
      <c r="G34" s="8"/>
    </row>
    <row r="35" spans="1:7" x14ac:dyDescent="0.25">
      <c r="A35" s="7" t="s">
        <v>61</v>
      </c>
      <c r="B35" s="8" t="s">
        <v>14</v>
      </c>
      <c r="C35" s="8" t="s">
        <v>28</v>
      </c>
      <c r="D35" s="8" t="s">
        <v>62</v>
      </c>
      <c r="E35" s="8">
        <v>1727.05</v>
      </c>
      <c r="F35" s="8">
        <v>3</v>
      </c>
      <c r="G35" s="9">
        <f>ROUND(E35*F35,2)</f>
        <v>5181.1499999999996</v>
      </c>
    </row>
    <row r="36" spans="1:7" ht="112.5" x14ac:dyDescent="0.25">
      <c r="A36" s="8"/>
      <c r="B36" s="8"/>
      <c r="C36" s="8"/>
      <c r="D36" s="8" t="s">
        <v>63</v>
      </c>
      <c r="E36" s="8"/>
      <c r="F36" s="8"/>
      <c r="G36" s="8"/>
    </row>
    <row r="37" spans="1:7" x14ac:dyDescent="0.25">
      <c r="A37" s="7" t="s">
        <v>64</v>
      </c>
      <c r="B37" s="8" t="s">
        <v>14</v>
      </c>
      <c r="C37" s="8" t="s">
        <v>28</v>
      </c>
      <c r="D37" s="8" t="s">
        <v>65</v>
      </c>
      <c r="E37" s="8">
        <v>49.25</v>
      </c>
      <c r="F37" s="8">
        <v>4.34</v>
      </c>
      <c r="G37" s="9">
        <f>ROUND(E37*F37,2)</f>
        <v>213.75</v>
      </c>
    </row>
    <row r="38" spans="1:7" ht="112.5" x14ac:dyDescent="0.25">
      <c r="A38" s="8"/>
      <c r="B38" s="8"/>
      <c r="C38" s="8"/>
      <c r="D38" s="8" t="s">
        <v>66</v>
      </c>
      <c r="E38" s="8"/>
      <c r="F38" s="8"/>
      <c r="G38" s="8"/>
    </row>
    <row r="39" spans="1:7" x14ac:dyDescent="0.25">
      <c r="A39" s="7" t="s">
        <v>67</v>
      </c>
      <c r="B39" s="8" t="s">
        <v>14</v>
      </c>
      <c r="C39" s="8" t="s">
        <v>28</v>
      </c>
      <c r="D39" s="8" t="s">
        <v>68</v>
      </c>
      <c r="E39" s="8">
        <v>2712</v>
      </c>
      <c r="F39" s="8">
        <v>2.19</v>
      </c>
      <c r="G39" s="9">
        <f>ROUND(E39*F39,2)</f>
        <v>5939.28</v>
      </c>
    </row>
    <row r="40" spans="1:7" ht="101.25" x14ac:dyDescent="0.25">
      <c r="A40" s="8"/>
      <c r="B40" s="8"/>
      <c r="C40" s="8"/>
      <c r="D40" s="8" t="s">
        <v>69</v>
      </c>
      <c r="E40" s="8"/>
      <c r="F40" s="8"/>
      <c r="G40" s="8"/>
    </row>
    <row r="41" spans="1:7" x14ac:dyDescent="0.25">
      <c r="A41" s="7" t="s">
        <v>70</v>
      </c>
      <c r="B41" s="8" t="s">
        <v>14</v>
      </c>
      <c r="C41" s="8" t="s">
        <v>71</v>
      </c>
      <c r="D41" s="8" t="s">
        <v>72</v>
      </c>
      <c r="E41" s="8">
        <v>22.6</v>
      </c>
      <c r="F41" s="8">
        <v>37.1</v>
      </c>
      <c r="G41" s="9">
        <f>ROUND(E41*F41,2)</f>
        <v>838.46</v>
      </c>
    </row>
    <row r="42" spans="1:7" ht="101.25" x14ac:dyDescent="0.25">
      <c r="A42" s="8"/>
      <c r="B42" s="8"/>
      <c r="C42" s="8"/>
      <c r="D42" s="8" t="s">
        <v>73</v>
      </c>
      <c r="E42" s="8"/>
      <c r="F42" s="8"/>
      <c r="G42" s="8"/>
    </row>
    <row r="43" spans="1:7" x14ac:dyDescent="0.25">
      <c r="A43" s="7" t="s">
        <v>74</v>
      </c>
      <c r="B43" s="8" t="s">
        <v>14</v>
      </c>
      <c r="C43" s="8" t="s">
        <v>71</v>
      </c>
      <c r="D43" s="8" t="s">
        <v>75</v>
      </c>
      <c r="E43" s="8">
        <v>19</v>
      </c>
      <c r="F43" s="8">
        <v>5.97</v>
      </c>
      <c r="G43" s="9">
        <f>ROUND(E43*F43,2)</f>
        <v>113.43</v>
      </c>
    </row>
    <row r="44" spans="1:7" ht="67.5" x14ac:dyDescent="0.25">
      <c r="A44" s="8"/>
      <c r="B44" s="8"/>
      <c r="C44" s="8"/>
      <c r="D44" s="8" t="s">
        <v>76</v>
      </c>
      <c r="E44" s="8"/>
      <c r="F44" s="8"/>
      <c r="G44" s="8"/>
    </row>
    <row r="45" spans="1:7" x14ac:dyDescent="0.25">
      <c r="A45" s="7" t="s">
        <v>77</v>
      </c>
      <c r="B45" s="8" t="s">
        <v>14</v>
      </c>
      <c r="C45" s="8" t="s">
        <v>15</v>
      </c>
      <c r="D45" s="8" t="s">
        <v>78</v>
      </c>
      <c r="E45" s="8">
        <v>1</v>
      </c>
      <c r="F45" s="8">
        <v>82500</v>
      </c>
      <c r="G45" s="9">
        <f>ROUND(E45*F45,2)</f>
        <v>82500</v>
      </c>
    </row>
    <row r="46" spans="1:7" ht="123.75" x14ac:dyDescent="0.25">
      <c r="A46" s="8"/>
      <c r="B46" s="8"/>
      <c r="C46" s="8"/>
      <c r="D46" s="8" t="s">
        <v>79</v>
      </c>
      <c r="E46" s="8"/>
      <c r="F46" s="8"/>
      <c r="G46" s="8"/>
    </row>
    <row r="47" spans="1:7" x14ac:dyDescent="0.25">
      <c r="A47" s="7" t="s">
        <v>80</v>
      </c>
      <c r="B47" s="8" t="s">
        <v>14</v>
      </c>
      <c r="C47" s="8" t="s">
        <v>28</v>
      </c>
      <c r="D47" s="8" t="s">
        <v>81</v>
      </c>
      <c r="E47" s="8">
        <v>236.23</v>
      </c>
      <c r="F47" s="8">
        <v>1.51</v>
      </c>
      <c r="G47" s="9">
        <f>ROUND(E47*F47,2)</f>
        <v>356.71</v>
      </c>
    </row>
    <row r="48" spans="1:7" ht="78.75" x14ac:dyDescent="0.25">
      <c r="A48" s="8"/>
      <c r="B48" s="8"/>
      <c r="C48" s="8"/>
      <c r="D48" s="8" t="s">
        <v>82</v>
      </c>
      <c r="E48" s="8"/>
      <c r="F48" s="8"/>
      <c r="G48" s="8"/>
    </row>
    <row r="49" spans="1:7" x14ac:dyDescent="0.25">
      <c r="A49" s="7" t="s">
        <v>83</v>
      </c>
      <c r="B49" s="8" t="s">
        <v>14</v>
      </c>
      <c r="C49" s="8" t="s">
        <v>28</v>
      </c>
      <c r="D49" s="8" t="s">
        <v>84</v>
      </c>
      <c r="E49" s="8">
        <v>128.82</v>
      </c>
      <c r="F49" s="8">
        <v>13.21</v>
      </c>
      <c r="G49" s="9">
        <f>ROUND(E49*F49,2)</f>
        <v>1701.71</v>
      </c>
    </row>
    <row r="50" spans="1:7" ht="101.25" x14ac:dyDescent="0.25">
      <c r="A50" s="8"/>
      <c r="B50" s="8"/>
      <c r="C50" s="8"/>
      <c r="D50" s="8" t="s">
        <v>85</v>
      </c>
      <c r="E50" s="8"/>
      <c r="F50" s="8"/>
      <c r="G50" s="8"/>
    </row>
    <row r="51" spans="1:7" x14ac:dyDescent="0.25">
      <c r="A51" s="7" t="s">
        <v>86</v>
      </c>
      <c r="B51" s="8" t="s">
        <v>14</v>
      </c>
      <c r="C51" s="8" t="s">
        <v>15</v>
      </c>
      <c r="D51" s="8" t="s">
        <v>87</v>
      </c>
      <c r="E51" s="8">
        <v>1</v>
      </c>
      <c r="F51" s="8">
        <v>350</v>
      </c>
      <c r="G51" s="9">
        <f>ROUND(E51*F51,2)</f>
        <v>350</v>
      </c>
    </row>
    <row r="52" spans="1:7" ht="78.75" x14ac:dyDescent="0.25">
      <c r="A52" s="8"/>
      <c r="B52" s="8"/>
      <c r="C52" s="8"/>
      <c r="D52" s="8" t="s">
        <v>88</v>
      </c>
      <c r="E52" s="8"/>
      <c r="F52" s="8"/>
      <c r="G52" s="8"/>
    </row>
    <row r="53" spans="1:7" x14ac:dyDescent="0.25">
      <c r="A53" s="7" t="s">
        <v>89</v>
      </c>
      <c r="B53" s="8" t="s">
        <v>14</v>
      </c>
      <c r="C53" s="8" t="s">
        <v>28</v>
      </c>
      <c r="D53" s="8" t="s">
        <v>90</v>
      </c>
      <c r="E53" s="8">
        <v>14.4</v>
      </c>
      <c r="F53" s="8">
        <v>19.03</v>
      </c>
      <c r="G53" s="9">
        <f>ROUND(E53*F53,2)</f>
        <v>274.02999999999997</v>
      </c>
    </row>
    <row r="54" spans="1:7" ht="78.75" x14ac:dyDescent="0.25">
      <c r="A54" s="8"/>
      <c r="B54" s="8"/>
      <c r="C54" s="8"/>
      <c r="D54" s="8" t="s">
        <v>91</v>
      </c>
      <c r="E54" s="8"/>
      <c r="F54" s="8"/>
      <c r="G54" s="8"/>
    </row>
    <row r="55" spans="1:7" x14ac:dyDescent="0.25">
      <c r="A55" s="7" t="s">
        <v>92</v>
      </c>
      <c r="B55" s="8" t="s">
        <v>14</v>
      </c>
      <c r="C55" s="8" t="s">
        <v>15</v>
      </c>
      <c r="D55" s="8" t="s">
        <v>93</v>
      </c>
      <c r="E55" s="8">
        <v>2</v>
      </c>
      <c r="F55" s="8">
        <v>10</v>
      </c>
      <c r="G55" s="9">
        <f>ROUND(E55*F55,2)</f>
        <v>20</v>
      </c>
    </row>
    <row r="56" spans="1:7" ht="90" x14ac:dyDescent="0.25">
      <c r="A56" s="8"/>
      <c r="B56" s="8"/>
      <c r="C56" s="8"/>
      <c r="D56" s="8" t="s">
        <v>94</v>
      </c>
      <c r="E56" s="8"/>
      <c r="F56" s="8"/>
      <c r="G56" s="8"/>
    </row>
    <row r="57" spans="1:7" x14ac:dyDescent="0.25">
      <c r="A57" s="8"/>
      <c r="B57" s="8"/>
      <c r="C57" s="8"/>
      <c r="D57" s="10" t="s">
        <v>95</v>
      </c>
      <c r="E57" s="8">
        <v>1</v>
      </c>
      <c r="F57" s="11">
        <f>G5+G7+G9+G11+G13+G15+G17+G19+G21+G23+G25+G27+G29+G31+G33+G35+G37+G39+G41+G43+G45+G47+G49+G51+G53+G55</f>
        <v>157409.35</v>
      </c>
      <c r="G57" s="11">
        <f>ROUND(E57*F57,2)</f>
        <v>157409.35</v>
      </c>
    </row>
    <row r="58" spans="1:7" ht="0.95" customHeight="1" x14ac:dyDescent="0.25">
      <c r="A58" s="12"/>
      <c r="B58" s="12"/>
      <c r="C58" s="12"/>
      <c r="D58" s="12"/>
      <c r="E58" s="12"/>
      <c r="F58" s="12"/>
      <c r="G58" s="12"/>
    </row>
    <row r="59" spans="1:7" x14ac:dyDescent="0.25">
      <c r="A59" s="5" t="s">
        <v>96</v>
      </c>
      <c r="B59" s="5" t="s">
        <v>10</v>
      </c>
      <c r="C59" s="5" t="s">
        <v>11</v>
      </c>
      <c r="D59" s="5" t="s">
        <v>97</v>
      </c>
      <c r="E59" s="6">
        <f>E70</f>
        <v>1</v>
      </c>
      <c r="F59" s="6">
        <f>F70</f>
        <v>24662.22</v>
      </c>
      <c r="G59" s="6">
        <f>G70</f>
        <v>24662.22</v>
      </c>
    </row>
    <row r="60" spans="1:7" x14ac:dyDescent="0.25">
      <c r="A60" s="7" t="s">
        <v>98</v>
      </c>
      <c r="B60" s="8" t="s">
        <v>14</v>
      </c>
      <c r="C60" s="8" t="s">
        <v>15</v>
      </c>
      <c r="D60" s="8" t="s">
        <v>99</v>
      </c>
      <c r="E60" s="8">
        <v>1</v>
      </c>
      <c r="F60" s="8">
        <v>232.55</v>
      </c>
      <c r="G60" s="9">
        <f>ROUND(E60*F60,2)</f>
        <v>232.55</v>
      </c>
    </row>
    <row r="61" spans="1:7" ht="45" x14ac:dyDescent="0.25">
      <c r="A61" s="8"/>
      <c r="B61" s="8"/>
      <c r="C61" s="8"/>
      <c r="D61" s="8" t="s">
        <v>100</v>
      </c>
      <c r="E61" s="8"/>
      <c r="F61" s="8"/>
      <c r="G61" s="8"/>
    </row>
    <row r="62" spans="1:7" x14ac:dyDescent="0.25">
      <c r="A62" s="7" t="s">
        <v>101</v>
      </c>
      <c r="B62" s="8" t="s">
        <v>14</v>
      </c>
      <c r="C62" s="8" t="s">
        <v>15</v>
      </c>
      <c r="D62" s="8" t="s">
        <v>102</v>
      </c>
      <c r="E62" s="8">
        <v>1</v>
      </c>
      <c r="F62" s="8">
        <v>18950</v>
      </c>
      <c r="G62" s="9">
        <f>ROUND(E62*F62,2)</f>
        <v>18950</v>
      </c>
    </row>
    <row r="63" spans="1:7" ht="168.75" x14ac:dyDescent="0.25">
      <c r="A63" s="8"/>
      <c r="B63" s="8"/>
      <c r="C63" s="8"/>
      <c r="D63" s="8" t="s">
        <v>103</v>
      </c>
      <c r="E63" s="8"/>
      <c r="F63" s="8"/>
      <c r="G63" s="8"/>
    </row>
    <row r="64" spans="1:7" x14ac:dyDescent="0.25">
      <c r="A64" s="7" t="s">
        <v>104</v>
      </c>
      <c r="B64" s="8" t="s">
        <v>14</v>
      </c>
      <c r="C64" s="8" t="s">
        <v>28</v>
      </c>
      <c r="D64" s="8" t="s">
        <v>105</v>
      </c>
      <c r="E64" s="8">
        <v>14.4</v>
      </c>
      <c r="F64" s="8">
        <v>58.97</v>
      </c>
      <c r="G64" s="9">
        <f>ROUND(E64*F64,2)</f>
        <v>849.17</v>
      </c>
    </row>
    <row r="65" spans="1:7" ht="90" x14ac:dyDescent="0.25">
      <c r="A65" s="8"/>
      <c r="B65" s="8"/>
      <c r="C65" s="8"/>
      <c r="D65" s="8" t="s">
        <v>106</v>
      </c>
      <c r="E65" s="8"/>
      <c r="F65" s="8"/>
      <c r="G65" s="8"/>
    </row>
    <row r="66" spans="1:7" x14ac:dyDescent="0.25">
      <c r="A66" s="7" t="s">
        <v>107</v>
      </c>
      <c r="B66" s="8" t="s">
        <v>14</v>
      </c>
      <c r="C66" s="8" t="s">
        <v>15</v>
      </c>
      <c r="D66" s="8" t="s">
        <v>108</v>
      </c>
      <c r="E66" s="8">
        <v>1</v>
      </c>
      <c r="F66" s="8">
        <v>1880</v>
      </c>
      <c r="G66" s="9">
        <f>ROUND(E66*F66,2)</f>
        <v>1880</v>
      </c>
    </row>
    <row r="67" spans="1:7" ht="90" x14ac:dyDescent="0.25">
      <c r="A67" s="8"/>
      <c r="B67" s="8"/>
      <c r="C67" s="8"/>
      <c r="D67" s="8" t="s">
        <v>109</v>
      </c>
      <c r="E67" s="8"/>
      <c r="F67" s="8"/>
      <c r="G67" s="8"/>
    </row>
    <row r="68" spans="1:7" x14ac:dyDescent="0.25">
      <c r="A68" s="7" t="s">
        <v>110</v>
      </c>
      <c r="B68" s="8" t="s">
        <v>14</v>
      </c>
      <c r="C68" s="8" t="s">
        <v>15</v>
      </c>
      <c r="D68" s="8" t="s">
        <v>111</v>
      </c>
      <c r="E68" s="8">
        <v>5</v>
      </c>
      <c r="F68" s="8">
        <v>550.1</v>
      </c>
      <c r="G68" s="9">
        <f>ROUND(E68*F68,2)</f>
        <v>2750.5</v>
      </c>
    </row>
    <row r="69" spans="1:7" ht="67.5" x14ac:dyDescent="0.25">
      <c r="A69" s="8"/>
      <c r="B69" s="8"/>
      <c r="C69" s="8"/>
      <c r="D69" s="8" t="s">
        <v>112</v>
      </c>
      <c r="E69" s="8"/>
      <c r="F69" s="8"/>
      <c r="G69" s="8"/>
    </row>
    <row r="70" spans="1:7" x14ac:dyDescent="0.25">
      <c r="A70" s="8"/>
      <c r="B70" s="8"/>
      <c r="C70" s="8"/>
      <c r="D70" s="10" t="s">
        <v>113</v>
      </c>
      <c r="E70" s="8">
        <v>1</v>
      </c>
      <c r="F70" s="11">
        <f>G60+G62+G64+G66+G68</f>
        <v>24662.22</v>
      </c>
      <c r="G70" s="11">
        <f>ROUND(E70*F70,2)</f>
        <v>24662.22</v>
      </c>
    </row>
    <row r="71" spans="1:7" ht="0.95" customHeight="1" x14ac:dyDescent="0.25">
      <c r="A71" s="12"/>
      <c r="B71" s="12"/>
      <c r="C71" s="12"/>
      <c r="D71" s="12"/>
      <c r="E71" s="12"/>
      <c r="F71" s="12"/>
      <c r="G71" s="12"/>
    </row>
    <row r="72" spans="1:7" x14ac:dyDescent="0.25">
      <c r="A72" s="5" t="s">
        <v>114</v>
      </c>
      <c r="B72" s="5" t="s">
        <v>10</v>
      </c>
      <c r="C72" s="5" t="s">
        <v>11</v>
      </c>
      <c r="D72" s="5" t="s">
        <v>115</v>
      </c>
      <c r="E72" s="6">
        <f>E77</f>
        <v>1</v>
      </c>
      <c r="F72" s="6">
        <f>F77</f>
        <v>150763.44</v>
      </c>
      <c r="G72" s="6">
        <f>G77</f>
        <v>150763.44</v>
      </c>
    </row>
    <row r="73" spans="1:7" x14ac:dyDescent="0.25">
      <c r="A73" s="7" t="s">
        <v>116</v>
      </c>
      <c r="B73" s="8" t="s">
        <v>14</v>
      </c>
      <c r="C73" s="8" t="s">
        <v>15</v>
      </c>
      <c r="D73" s="8" t="s">
        <v>117</v>
      </c>
      <c r="E73" s="8">
        <v>1</v>
      </c>
      <c r="F73" s="8">
        <v>137775</v>
      </c>
      <c r="G73" s="9">
        <f>ROUND(E73*F73,2)</f>
        <v>137775</v>
      </c>
    </row>
    <row r="74" spans="1:7" ht="101.25" x14ac:dyDescent="0.25">
      <c r="A74" s="8"/>
      <c r="B74" s="8"/>
      <c r="C74" s="8"/>
      <c r="D74" s="8" t="s">
        <v>118</v>
      </c>
      <c r="E74" s="8"/>
      <c r="F74" s="8"/>
      <c r="G74" s="8"/>
    </row>
    <row r="75" spans="1:7" x14ac:dyDescent="0.25">
      <c r="A75" s="7" t="s">
        <v>119</v>
      </c>
      <c r="B75" s="8" t="s">
        <v>14</v>
      </c>
      <c r="C75" s="8" t="s">
        <v>28</v>
      </c>
      <c r="D75" s="8" t="s">
        <v>120</v>
      </c>
      <c r="E75" s="8">
        <v>290.05</v>
      </c>
      <c r="F75" s="8">
        <v>44.78</v>
      </c>
      <c r="G75" s="9">
        <f>ROUND(E75*F75,2)</f>
        <v>12988.44</v>
      </c>
    </row>
    <row r="76" spans="1:7" ht="78.75" x14ac:dyDescent="0.25">
      <c r="A76" s="8"/>
      <c r="B76" s="8"/>
      <c r="C76" s="8"/>
      <c r="D76" s="8" t="s">
        <v>121</v>
      </c>
      <c r="E76" s="8"/>
      <c r="F76" s="8"/>
      <c r="G76" s="8"/>
    </row>
    <row r="77" spans="1:7" x14ac:dyDescent="0.25">
      <c r="A77" s="8"/>
      <c r="B77" s="8"/>
      <c r="C77" s="8"/>
      <c r="D77" s="10" t="s">
        <v>122</v>
      </c>
      <c r="E77" s="8">
        <v>1</v>
      </c>
      <c r="F77" s="11">
        <f>G73+G75</f>
        <v>150763.44</v>
      </c>
      <c r="G77" s="11">
        <f>ROUND(E77*F77,2)</f>
        <v>150763.44</v>
      </c>
    </row>
    <row r="78" spans="1:7" ht="0.95" customHeight="1" x14ac:dyDescent="0.25">
      <c r="A78" s="12"/>
      <c r="B78" s="12"/>
      <c r="C78" s="12"/>
      <c r="D78" s="12"/>
      <c r="E78" s="12"/>
      <c r="F78" s="12"/>
      <c r="G78" s="12"/>
    </row>
    <row r="79" spans="1:7" x14ac:dyDescent="0.25">
      <c r="A79" s="5" t="s">
        <v>123</v>
      </c>
      <c r="B79" s="5" t="s">
        <v>10</v>
      </c>
      <c r="C79" s="5" t="s">
        <v>11</v>
      </c>
      <c r="D79" s="5" t="s">
        <v>124</v>
      </c>
      <c r="E79" s="6">
        <f>E94</f>
        <v>1</v>
      </c>
      <c r="F79" s="6">
        <f>F94</f>
        <v>31372.43</v>
      </c>
      <c r="G79" s="6">
        <f>G94</f>
        <v>31372.43</v>
      </c>
    </row>
    <row r="80" spans="1:7" x14ac:dyDescent="0.25">
      <c r="A80" s="7" t="s">
        <v>125</v>
      </c>
      <c r="B80" s="8" t="s">
        <v>14</v>
      </c>
      <c r="C80" s="8" t="s">
        <v>28</v>
      </c>
      <c r="D80" s="8" t="s">
        <v>126</v>
      </c>
      <c r="E80" s="8">
        <v>522.88</v>
      </c>
      <c r="F80" s="8">
        <v>33.65</v>
      </c>
      <c r="G80" s="9">
        <f>ROUND(E80*F80,2)</f>
        <v>17594.91</v>
      </c>
    </row>
    <row r="81" spans="1:7" ht="135" x14ac:dyDescent="0.25">
      <c r="A81" s="8"/>
      <c r="B81" s="8"/>
      <c r="C81" s="8"/>
      <c r="D81" s="8" t="s">
        <v>127</v>
      </c>
      <c r="E81" s="8"/>
      <c r="F81" s="8"/>
      <c r="G81" s="8"/>
    </row>
    <row r="82" spans="1:7" x14ac:dyDescent="0.25">
      <c r="A82" s="7" t="s">
        <v>128</v>
      </c>
      <c r="B82" s="8" t="s">
        <v>14</v>
      </c>
      <c r="C82" s="8" t="s">
        <v>28</v>
      </c>
      <c r="D82" s="8" t="s">
        <v>129</v>
      </c>
      <c r="E82" s="8">
        <v>141.6</v>
      </c>
      <c r="F82" s="8">
        <v>51.38</v>
      </c>
      <c r="G82" s="9">
        <f>ROUND(E82*F82,2)</f>
        <v>7275.41</v>
      </c>
    </row>
    <row r="83" spans="1:7" ht="90" x14ac:dyDescent="0.25">
      <c r="A83" s="8"/>
      <c r="B83" s="8"/>
      <c r="C83" s="8"/>
      <c r="D83" s="8" t="s">
        <v>130</v>
      </c>
      <c r="E83" s="8"/>
      <c r="F83" s="8"/>
      <c r="G83" s="8"/>
    </row>
    <row r="84" spans="1:7" x14ac:dyDescent="0.25">
      <c r="A84" s="7" t="s">
        <v>131</v>
      </c>
      <c r="B84" s="8" t="s">
        <v>14</v>
      </c>
      <c r="C84" s="8" t="s">
        <v>28</v>
      </c>
      <c r="D84" s="8" t="s">
        <v>132</v>
      </c>
      <c r="E84" s="8">
        <v>14.75</v>
      </c>
      <c r="F84" s="8">
        <v>54.13</v>
      </c>
      <c r="G84" s="9">
        <f>ROUND(E84*F84,2)</f>
        <v>798.42</v>
      </c>
    </row>
    <row r="85" spans="1:7" ht="382.5" x14ac:dyDescent="0.25">
      <c r="A85" s="8"/>
      <c r="B85" s="8"/>
      <c r="C85" s="8"/>
      <c r="D85" s="8" t="s">
        <v>133</v>
      </c>
      <c r="E85" s="8"/>
      <c r="F85" s="8"/>
      <c r="G85" s="8"/>
    </row>
    <row r="86" spans="1:7" x14ac:dyDescent="0.25">
      <c r="A86" s="7" t="s">
        <v>134</v>
      </c>
      <c r="B86" s="8" t="s">
        <v>14</v>
      </c>
      <c r="C86" s="8" t="s">
        <v>28</v>
      </c>
      <c r="D86" s="8" t="s">
        <v>135</v>
      </c>
      <c r="E86" s="8">
        <v>30.7</v>
      </c>
      <c r="F86" s="8">
        <v>63.43</v>
      </c>
      <c r="G86" s="9">
        <f>ROUND(E86*F86,2)</f>
        <v>1947.3</v>
      </c>
    </row>
    <row r="87" spans="1:7" ht="382.5" x14ac:dyDescent="0.25">
      <c r="A87" s="8"/>
      <c r="B87" s="8"/>
      <c r="C87" s="8"/>
      <c r="D87" s="8" t="s">
        <v>136</v>
      </c>
      <c r="E87" s="8"/>
      <c r="F87" s="8"/>
      <c r="G87" s="8"/>
    </row>
    <row r="88" spans="1:7" x14ac:dyDescent="0.25">
      <c r="A88" s="7" t="s">
        <v>137</v>
      </c>
      <c r="B88" s="8" t="s">
        <v>14</v>
      </c>
      <c r="C88" s="8" t="s">
        <v>28</v>
      </c>
      <c r="D88" s="8" t="s">
        <v>138</v>
      </c>
      <c r="E88" s="8">
        <v>34.18</v>
      </c>
      <c r="F88" s="8">
        <v>86.93</v>
      </c>
      <c r="G88" s="9">
        <f>ROUND(E88*F88,2)</f>
        <v>2971.27</v>
      </c>
    </row>
    <row r="89" spans="1:7" ht="382.5" x14ac:dyDescent="0.25">
      <c r="A89" s="8"/>
      <c r="B89" s="8"/>
      <c r="C89" s="8"/>
      <c r="D89" s="8" t="s">
        <v>139</v>
      </c>
      <c r="E89" s="8"/>
      <c r="F89" s="8"/>
      <c r="G89" s="8"/>
    </row>
    <row r="90" spans="1:7" x14ac:dyDescent="0.25">
      <c r="A90" s="7" t="s">
        <v>140</v>
      </c>
      <c r="B90" s="8" t="s">
        <v>14</v>
      </c>
      <c r="C90" s="8" t="s">
        <v>28</v>
      </c>
      <c r="D90" s="8" t="s">
        <v>141</v>
      </c>
      <c r="E90" s="8">
        <v>6.61</v>
      </c>
      <c r="F90" s="8">
        <v>44.81</v>
      </c>
      <c r="G90" s="9">
        <f>ROUND(E90*F90,2)</f>
        <v>296.19</v>
      </c>
    </row>
    <row r="91" spans="1:7" ht="409.5" x14ac:dyDescent="0.25">
      <c r="A91" s="8"/>
      <c r="B91" s="8"/>
      <c r="C91" s="8"/>
      <c r="D91" s="8" t="s">
        <v>142</v>
      </c>
      <c r="E91" s="8"/>
      <c r="F91" s="8"/>
      <c r="G91" s="8"/>
    </row>
    <row r="92" spans="1:7" x14ac:dyDescent="0.25">
      <c r="A92" s="7" t="s">
        <v>143</v>
      </c>
      <c r="B92" s="8" t="s">
        <v>14</v>
      </c>
      <c r="C92" s="8" t="s">
        <v>28</v>
      </c>
      <c r="D92" s="8" t="s">
        <v>144</v>
      </c>
      <c r="E92" s="8">
        <v>8.77</v>
      </c>
      <c r="F92" s="8">
        <v>55.75</v>
      </c>
      <c r="G92" s="9">
        <f>ROUND(E92*F92,2)</f>
        <v>488.93</v>
      </c>
    </row>
    <row r="93" spans="1:7" ht="409.5" x14ac:dyDescent="0.25">
      <c r="A93" s="8"/>
      <c r="B93" s="8"/>
      <c r="C93" s="8"/>
      <c r="D93" s="8" t="s">
        <v>145</v>
      </c>
      <c r="E93" s="8"/>
      <c r="F93" s="8"/>
      <c r="G93" s="8"/>
    </row>
    <row r="94" spans="1:7" x14ac:dyDescent="0.25">
      <c r="A94" s="8"/>
      <c r="B94" s="8"/>
      <c r="C94" s="8"/>
      <c r="D94" s="10" t="s">
        <v>146</v>
      </c>
      <c r="E94" s="8">
        <v>1</v>
      </c>
      <c r="F94" s="11">
        <f>G80+G82+G84+G86+G88+G90+G92</f>
        <v>31372.43</v>
      </c>
      <c r="G94" s="11">
        <f>ROUND(E94*F94,2)</f>
        <v>31372.43</v>
      </c>
    </row>
    <row r="95" spans="1:7" ht="0.95" customHeight="1" x14ac:dyDescent="0.25">
      <c r="A95" s="12"/>
      <c r="B95" s="12"/>
      <c r="C95" s="12"/>
      <c r="D95" s="12"/>
      <c r="E95" s="12"/>
      <c r="F95" s="12"/>
      <c r="G95" s="12"/>
    </row>
    <row r="96" spans="1:7" x14ac:dyDescent="0.25">
      <c r="A96" s="5" t="s">
        <v>147</v>
      </c>
      <c r="B96" s="5" t="s">
        <v>10</v>
      </c>
      <c r="C96" s="5" t="s">
        <v>11</v>
      </c>
      <c r="D96" s="5" t="s">
        <v>148</v>
      </c>
      <c r="E96" s="6">
        <f>E304</f>
        <v>1</v>
      </c>
      <c r="F96" s="6">
        <f>F304</f>
        <v>888821.12</v>
      </c>
      <c r="G96" s="6">
        <f>G304</f>
        <v>888821.12</v>
      </c>
    </row>
    <row r="97" spans="1:7" x14ac:dyDescent="0.25">
      <c r="A97" s="13" t="s">
        <v>149</v>
      </c>
      <c r="B97" s="13" t="s">
        <v>10</v>
      </c>
      <c r="C97" s="13" t="s">
        <v>11</v>
      </c>
      <c r="D97" s="13" t="s">
        <v>150</v>
      </c>
      <c r="E97" s="14">
        <f>E144</f>
        <v>1</v>
      </c>
      <c r="F97" s="14">
        <f>F144</f>
        <v>132330.12</v>
      </c>
      <c r="G97" s="14">
        <f>G144</f>
        <v>132330.12</v>
      </c>
    </row>
    <row r="98" spans="1:7" x14ac:dyDescent="0.25">
      <c r="A98" s="7" t="s">
        <v>151</v>
      </c>
      <c r="B98" s="8" t="s">
        <v>14</v>
      </c>
      <c r="C98" s="8" t="s">
        <v>28</v>
      </c>
      <c r="D98" s="8" t="s">
        <v>152</v>
      </c>
      <c r="E98" s="8">
        <v>1240.55</v>
      </c>
      <c r="F98" s="8">
        <v>27.25</v>
      </c>
      <c r="G98" s="9">
        <f>ROUND(E98*F98,2)</f>
        <v>33804.99</v>
      </c>
    </row>
    <row r="99" spans="1:7" ht="258.75" x14ac:dyDescent="0.25">
      <c r="A99" s="8"/>
      <c r="B99" s="8"/>
      <c r="C99" s="8"/>
      <c r="D99" s="8" t="s">
        <v>153</v>
      </c>
      <c r="E99" s="8"/>
      <c r="F99" s="8"/>
      <c r="G99" s="8"/>
    </row>
    <row r="100" spans="1:7" x14ac:dyDescent="0.25">
      <c r="A100" s="7" t="s">
        <v>154</v>
      </c>
      <c r="B100" s="8" t="s">
        <v>14</v>
      </c>
      <c r="C100" s="8" t="s">
        <v>155</v>
      </c>
      <c r="D100" s="8" t="s">
        <v>156</v>
      </c>
      <c r="E100" s="8">
        <v>414.6</v>
      </c>
      <c r="F100" s="8">
        <v>76.3</v>
      </c>
      <c r="G100" s="9">
        <f>ROUND(E100*F100,2)</f>
        <v>31633.98</v>
      </c>
    </row>
    <row r="101" spans="1:7" ht="78.75" x14ac:dyDescent="0.25">
      <c r="A101" s="8"/>
      <c r="B101" s="8"/>
      <c r="C101" s="8"/>
      <c r="D101" s="8" t="s">
        <v>157</v>
      </c>
      <c r="E101" s="8"/>
      <c r="F101" s="8"/>
      <c r="G101" s="8"/>
    </row>
    <row r="102" spans="1:7" x14ac:dyDescent="0.25">
      <c r="A102" s="7" t="s">
        <v>158</v>
      </c>
      <c r="B102" s="8" t="s">
        <v>14</v>
      </c>
      <c r="C102" s="8" t="s">
        <v>155</v>
      </c>
      <c r="D102" s="8" t="s">
        <v>159</v>
      </c>
      <c r="E102" s="8">
        <v>76.8</v>
      </c>
      <c r="F102" s="8">
        <v>81.75</v>
      </c>
      <c r="G102" s="9">
        <f>ROUND(E102*F102,2)</f>
        <v>6278.4</v>
      </c>
    </row>
    <row r="103" spans="1:7" ht="78.75" x14ac:dyDescent="0.25">
      <c r="A103" s="8"/>
      <c r="B103" s="8"/>
      <c r="C103" s="8"/>
      <c r="D103" s="8" t="s">
        <v>160</v>
      </c>
      <c r="E103" s="8"/>
      <c r="F103" s="8"/>
      <c r="G103" s="8"/>
    </row>
    <row r="104" spans="1:7" x14ac:dyDescent="0.25">
      <c r="A104" s="7" t="s">
        <v>161</v>
      </c>
      <c r="B104" s="8" t="s">
        <v>14</v>
      </c>
      <c r="C104" s="8" t="s">
        <v>155</v>
      </c>
      <c r="D104" s="8" t="s">
        <v>162</v>
      </c>
      <c r="E104" s="8">
        <v>37.299999999999997</v>
      </c>
      <c r="F104" s="8">
        <v>81.75</v>
      </c>
      <c r="G104" s="9">
        <f>ROUND(E104*F104,2)</f>
        <v>3049.28</v>
      </c>
    </row>
    <row r="105" spans="1:7" ht="78.75" x14ac:dyDescent="0.25">
      <c r="A105" s="8"/>
      <c r="B105" s="8"/>
      <c r="C105" s="8"/>
      <c r="D105" s="8" t="s">
        <v>157</v>
      </c>
      <c r="E105" s="8"/>
      <c r="F105" s="8"/>
      <c r="G105" s="8"/>
    </row>
    <row r="106" spans="1:7" x14ac:dyDescent="0.25">
      <c r="A106" s="7" t="s">
        <v>163</v>
      </c>
      <c r="B106" s="8" t="s">
        <v>14</v>
      </c>
      <c r="C106" s="8" t="s">
        <v>155</v>
      </c>
      <c r="D106" s="8" t="s">
        <v>164</v>
      </c>
      <c r="E106" s="8">
        <v>128.69999999999999</v>
      </c>
      <c r="F106" s="8">
        <v>81.75</v>
      </c>
      <c r="G106" s="9">
        <f>ROUND(E106*F106,2)</f>
        <v>10521.23</v>
      </c>
    </row>
    <row r="107" spans="1:7" ht="78.75" x14ac:dyDescent="0.25">
      <c r="A107" s="8"/>
      <c r="B107" s="8"/>
      <c r="C107" s="8"/>
      <c r="D107" s="8" t="s">
        <v>165</v>
      </c>
      <c r="E107" s="8"/>
      <c r="F107" s="8"/>
      <c r="G107" s="8"/>
    </row>
    <row r="108" spans="1:7" x14ac:dyDescent="0.25">
      <c r="A108" s="7" t="s">
        <v>166</v>
      </c>
      <c r="B108" s="8" t="s">
        <v>14</v>
      </c>
      <c r="C108" s="8" t="s">
        <v>28</v>
      </c>
      <c r="D108" s="8" t="s">
        <v>167</v>
      </c>
      <c r="E108" s="8">
        <v>78.33</v>
      </c>
      <c r="F108" s="8">
        <v>57.5</v>
      </c>
      <c r="G108" s="9">
        <f>ROUND(E108*F108,2)</f>
        <v>4503.9799999999996</v>
      </c>
    </row>
    <row r="109" spans="1:7" ht="393.75" x14ac:dyDescent="0.25">
      <c r="A109" s="8"/>
      <c r="B109" s="8"/>
      <c r="C109" s="8"/>
      <c r="D109" s="8" t="s">
        <v>168</v>
      </c>
      <c r="E109" s="8"/>
      <c r="F109" s="8"/>
      <c r="G109" s="8"/>
    </row>
    <row r="110" spans="1:7" x14ac:dyDescent="0.25">
      <c r="A110" s="7" t="s">
        <v>169</v>
      </c>
      <c r="B110" s="8" t="s">
        <v>14</v>
      </c>
      <c r="C110" s="8" t="s">
        <v>155</v>
      </c>
      <c r="D110" s="8" t="s">
        <v>170</v>
      </c>
      <c r="E110" s="8">
        <v>35.6</v>
      </c>
      <c r="F110" s="8">
        <v>81.75</v>
      </c>
      <c r="G110" s="9">
        <f>ROUND(E110*F110,2)</f>
        <v>2910.3</v>
      </c>
    </row>
    <row r="111" spans="1:7" ht="78.75" x14ac:dyDescent="0.25">
      <c r="A111" s="8"/>
      <c r="B111" s="8"/>
      <c r="C111" s="8"/>
      <c r="D111" s="8" t="s">
        <v>171</v>
      </c>
      <c r="E111" s="8"/>
      <c r="F111" s="8"/>
      <c r="G111" s="8"/>
    </row>
    <row r="112" spans="1:7" x14ac:dyDescent="0.25">
      <c r="A112" s="7" t="s">
        <v>172</v>
      </c>
      <c r="B112" s="8" t="s">
        <v>14</v>
      </c>
      <c r="C112" s="8" t="s">
        <v>28</v>
      </c>
      <c r="D112" s="8" t="s">
        <v>173</v>
      </c>
      <c r="E112" s="8">
        <v>116</v>
      </c>
      <c r="F112" s="8">
        <v>43.58</v>
      </c>
      <c r="G112" s="9">
        <f>ROUND(E112*F112,2)</f>
        <v>5055.28</v>
      </c>
    </row>
    <row r="113" spans="1:7" ht="270" x14ac:dyDescent="0.25">
      <c r="A113" s="8"/>
      <c r="B113" s="8"/>
      <c r="C113" s="8"/>
      <c r="D113" s="8" t="s">
        <v>174</v>
      </c>
      <c r="E113" s="8"/>
      <c r="F113" s="8"/>
      <c r="G113" s="8"/>
    </row>
    <row r="114" spans="1:7" x14ac:dyDescent="0.25">
      <c r="A114" s="7" t="s">
        <v>175</v>
      </c>
      <c r="B114" s="8" t="s">
        <v>14</v>
      </c>
      <c r="C114" s="8" t="s">
        <v>28</v>
      </c>
      <c r="D114" s="8" t="s">
        <v>176</v>
      </c>
      <c r="E114" s="8">
        <v>52.25</v>
      </c>
      <c r="F114" s="8">
        <v>103.55</v>
      </c>
      <c r="G114" s="9">
        <f>ROUND(E114*F114,2)</f>
        <v>5410.49</v>
      </c>
    </row>
    <row r="115" spans="1:7" ht="213.75" x14ac:dyDescent="0.25">
      <c r="A115" s="8"/>
      <c r="B115" s="8"/>
      <c r="C115" s="8"/>
      <c r="D115" s="8" t="s">
        <v>177</v>
      </c>
      <c r="E115" s="8"/>
      <c r="F115" s="8"/>
      <c r="G115" s="8"/>
    </row>
    <row r="116" spans="1:7" x14ac:dyDescent="0.25">
      <c r="A116" s="7" t="s">
        <v>178</v>
      </c>
      <c r="B116" s="8" t="s">
        <v>14</v>
      </c>
      <c r="C116" s="8" t="s">
        <v>28</v>
      </c>
      <c r="D116" s="8" t="s">
        <v>179</v>
      </c>
      <c r="E116" s="8">
        <v>23.25</v>
      </c>
      <c r="F116" s="8">
        <v>28.01</v>
      </c>
      <c r="G116" s="9">
        <f>ROUND(E116*F116,2)</f>
        <v>651.23</v>
      </c>
    </row>
    <row r="117" spans="1:7" ht="247.5" x14ac:dyDescent="0.25">
      <c r="A117" s="8"/>
      <c r="B117" s="8"/>
      <c r="C117" s="8"/>
      <c r="D117" s="8" t="s">
        <v>180</v>
      </c>
      <c r="E117" s="8"/>
      <c r="F117" s="8"/>
      <c r="G117" s="8"/>
    </row>
    <row r="118" spans="1:7" x14ac:dyDescent="0.25">
      <c r="A118" s="7" t="s">
        <v>181</v>
      </c>
      <c r="B118" s="8" t="s">
        <v>14</v>
      </c>
      <c r="C118" s="8" t="s">
        <v>28</v>
      </c>
      <c r="D118" s="8" t="s">
        <v>182</v>
      </c>
      <c r="E118" s="8">
        <v>17.7</v>
      </c>
      <c r="F118" s="8">
        <v>78.099999999999994</v>
      </c>
      <c r="G118" s="9">
        <f>ROUND(E118*F118,2)</f>
        <v>1382.37</v>
      </c>
    </row>
    <row r="119" spans="1:7" ht="45" x14ac:dyDescent="0.25">
      <c r="A119" s="8"/>
      <c r="B119" s="8"/>
      <c r="C119" s="8"/>
      <c r="D119" s="8" t="s">
        <v>183</v>
      </c>
      <c r="E119" s="8"/>
      <c r="F119" s="8"/>
      <c r="G119" s="8"/>
    </row>
    <row r="120" spans="1:7" x14ac:dyDescent="0.25">
      <c r="A120" s="7" t="s">
        <v>184</v>
      </c>
      <c r="B120" s="8" t="s">
        <v>14</v>
      </c>
      <c r="C120" s="8" t="s">
        <v>185</v>
      </c>
      <c r="D120" s="8" t="s">
        <v>186</v>
      </c>
      <c r="E120" s="8">
        <v>34.590000000000003</v>
      </c>
      <c r="F120" s="8">
        <v>16.989999999999998</v>
      </c>
      <c r="G120" s="9">
        <f>ROUND(E120*F120,2)</f>
        <v>587.67999999999995</v>
      </c>
    </row>
    <row r="121" spans="1:7" ht="45" x14ac:dyDescent="0.25">
      <c r="A121" s="8"/>
      <c r="B121" s="8"/>
      <c r="C121" s="8"/>
      <c r="D121" s="8" t="s">
        <v>187</v>
      </c>
      <c r="E121" s="8"/>
      <c r="F121" s="8"/>
      <c r="G121" s="8"/>
    </row>
    <row r="122" spans="1:7" x14ac:dyDescent="0.25">
      <c r="A122" s="7" t="s">
        <v>188</v>
      </c>
      <c r="B122" s="8" t="s">
        <v>14</v>
      </c>
      <c r="C122" s="8" t="s">
        <v>185</v>
      </c>
      <c r="D122" s="8" t="s">
        <v>189</v>
      </c>
      <c r="E122" s="8">
        <v>230.6</v>
      </c>
      <c r="F122" s="8">
        <v>19.88</v>
      </c>
      <c r="G122" s="9">
        <f>ROUND(E122*F122,2)</f>
        <v>4584.33</v>
      </c>
    </row>
    <row r="123" spans="1:7" ht="45" x14ac:dyDescent="0.25">
      <c r="A123" s="8"/>
      <c r="B123" s="8"/>
      <c r="C123" s="8"/>
      <c r="D123" s="8" t="s">
        <v>190</v>
      </c>
      <c r="E123" s="8"/>
      <c r="F123" s="8"/>
      <c r="G123" s="8"/>
    </row>
    <row r="124" spans="1:7" x14ac:dyDescent="0.25">
      <c r="A124" s="7" t="s">
        <v>191</v>
      </c>
      <c r="B124" s="8" t="s">
        <v>14</v>
      </c>
      <c r="C124" s="8" t="s">
        <v>192</v>
      </c>
      <c r="D124" s="8" t="s">
        <v>193</v>
      </c>
      <c r="E124" s="8">
        <v>205.34</v>
      </c>
      <c r="F124" s="8">
        <v>13.3</v>
      </c>
      <c r="G124" s="9">
        <f>ROUND(E124*F124,2)</f>
        <v>2731.02</v>
      </c>
    </row>
    <row r="125" spans="1:7" ht="45" x14ac:dyDescent="0.25">
      <c r="A125" s="8"/>
      <c r="B125" s="8"/>
      <c r="C125" s="8"/>
      <c r="D125" s="8" t="s">
        <v>194</v>
      </c>
      <c r="E125" s="8"/>
      <c r="F125" s="8"/>
      <c r="G125" s="8"/>
    </row>
    <row r="126" spans="1:7" x14ac:dyDescent="0.25">
      <c r="A126" s="7" t="s">
        <v>195</v>
      </c>
      <c r="B126" s="8" t="s">
        <v>14</v>
      </c>
      <c r="C126" s="8" t="s">
        <v>71</v>
      </c>
      <c r="D126" s="8" t="s">
        <v>196</v>
      </c>
      <c r="E126" s="8">
        <v>63.85</v>
      </c>
      <c r="F126" s="8">
        <v>16.86</v>
      </c>
      <c r="G126" s="9">
        <f>ROUND(E126*F126,2)</f>
        <v>1076.51</v>
      </c>
    </row>
    <row r="127" spans="1:7" ht="67.5" x14ac:dyDescent="0.25">
      <c r="A127" s="8"/>
      <c r="B127" s="8"/>
      <c r="C127" s="8"/>
      <c r="D127" s="8" t="s">
        <v>197</v>
      </c>
      <c r="E127" s="8"/>
      <c r="F127" s="8"/>
      <c r="G127" s="8"/>
    </row>
    <row r="128" spans="1:7" x14ac:dyDescent="0.25">
      <c r="A128" s="7" t="s">
        <v>198</v>
      </c>
      <c r="B128" s="8" t="s">
        <v>14</v>
      </c>
      <c r="C128" s="8" t="s">
        <v>71</v>
      </c>
      <c r="D128" s="8" t="s">
        <v>199</v>
      </c>
      <c r="E128" s="8">
        <v>31.97</v>
      </c>
      <c r="F128" s="8">
        <v>16.86</v>
      </c>
      <c r="G128" s="9">
        <f>ROUND(E128*F128,2)</f>
        <v>539.01</v>
      </c>
    </row>
    <row r="129" spans="1:7" ht="67.5" x14ac:dyDescent="0.25">
      <c r="A129" s="8"/>
      <c r="B129" s="8"/>
      <c r="C129" s="8"/>
      <c r="D129" s="8" t="s">
        <v>200</v>
      </c>
      <c r="E129" s="8"/>
      <c r="F129" s="8"/>
      <c r="G129" s="8"/>
    </row>
    <row r="130" spans="1:7" x14ac:dyDescent="0.25">
      <c r="A130" s="7" t="s">
        <v>201</v>
      </c>
      <c r="B130" s="8" t="s">
        <v>14</v>
      </c>
      <c r="C130" s="8" t="s">
        <v>15</v>
      </c>
      <c r="D130" s="8" t="s">
        <v>202</v>
      </c>
      <c r="E130" s="8">
        <v>9</v>
      </c>
      <c r="F130" s="8">
        <v>114.4</v>
      </c>
      <c r="G130" s="9">
        <f>ROUND(E130*F130,2)</f>
        <v>1029.5999999999999</v>
      </c>
    </row>
    <row r="131" spans="1:7" ht="33.75" x14ac:dyDescent="0.25">
      <c r="A131" s="8"/>
      <c r="B131" s="8"/>
      <c r="C131" s="8"/>
      <c r="D131" s="8" t="s">
        <v>203</v>
      </c>
      <c r="E131" s="8"/>
      <c r="F131" s="8"/>
      <c r="G131" s="8"/>
    </row>
    <row r="132" spans="1:7" x14ac:dyDescent="0.25">
      <c r="A132" s="7" t="s">
        <v>204</v>
      </c>
      <c r="B132" s="8" t="s">
        <v>14</v>
      </c>
      <c r="C132" s="8" t="s">
        <v>28</v>
      </c>
      <c r="D132" s="8" t="s">
        <v>205</v>
      </c>
      <c r="E132" s="8">
        <v>12.45</v>
      </c>
      <c r="F132" s="8">
        <v>19.329999999999998</v>
      </c>
      <c r="G132" s="9">
        <f>ROUND(E132*F132,2)</f>
        <v>240.66</v>
      </c>
    </row>
    <row r="133" spans="1:7" ht="56.25" x14ac:dyDescent="0.25">
      <c r="A133" s="8"/>
      <c r="B133" s="8"/>
      <c r="C133" s="8"/>
      <c r="D133" s="8" t="s">
        <v>206</v>
      </c>
      <c r="E133" s="8"/>
      <c r="F133" s="8"/>
      <c r="G133" s="8"/>
    </row>
    <row r="134" spans="1:7" x14ac:dyDescent="0.25">
      <c r="A134" s="7" t="s">
        <v>207</v>
      </c>
      <c r="B134" s="8" t="s">
        <v>14</v>
      </c>
      <c r="C134" s="8" t="s">
        <v>28</v>
      </c>
      <c r="D134" s="8" t="s">
        <v>208</v>
      </c>
      <c r="E134" s="8">
        <v>693</v>
      </c>
      <c r="F134" s="8">
        <v>9.2100000000000009</v>
      </c>
      <c r="G134" s="9">
        <f>ROUND(E134*F134,2)</f>
        <v>6382.53</v>
      </c>
    </row>
    <row r="135" spans="1:7" ht="56.25" x14ac:dyDescent="0.25">
      <c r="A135" s="8"/>
      <c r="B135" s="8"/>
      <c r="C135" s="8"/>
      <c r="D135" s="8" t="s">
        <v>209</v>
      </c>
      <c r="E135" s="8"/>
      <c r="F135" s="8"/>
      <c r="G135" s="8"/>
    </row>
    <row r="136" spans="1:7" x14ac:dyDescent="0.25">
      <c r="A136" s="7" t="s">
        <v>210</v>
      </c>
      <c r="B136" s="8" t="s">
        <v>14</v>
      </c>
      <c r="C136" s="8" t="s">
        <v>28</v>
      </c>
      <c r="D136" s="8" t="s">
        <v>211</v>
      </c>
      <c r="E136" s="8">
        <v>269.83</v>
      </c>
      <c r="F136" s="8">
        <v>19.489999999999998</v>
      </c>
      <c r="G136" s="9">
        <f>ROUND(E136*F136,2)</f>
        <v>5258.99</v>
      </c>
    </row>
    <row r="137" spans="1:7" ht="135" x14ac:dyDescent="0.25">
      <c r="A137" s="8"/>
      <c r="B137" s="8"/>
      <c r="C137" s="8"/>
      <c r="D137" s="8" t="s">
        <v>212</v>
      </c>
      <c r="E137" s="8"/>
      <c r="F137" s="8"/>
      <c r="G137" s="8"/>
    </row>
    <row r="138" spans="1:7" x14ac:dyDescent="0.25">
      <c r="A138" s="7" t="s">
        <v>213</v>
      </c>
      <c r="B138" s="8" t="s">
        <v>14</v>
      </c>
      <c r="C138" s="8" t="s">
        <v>15</v>
      </c>
      <c r="D138" s="8" t="s">
        <v>214</v>
      </c>
      <c r="E138" s="8">
        <v>8</v>
      </c>
      <c r="F138" s="8">
        <v>77.37</v>
      </c>
      <c r="G138" s="9">
        <f>ROUND(E138*F138,2)</f>
        <v>618.96</v>
      </c>
    </row>
    <row r="139" spans="1:7" ht="56.25" x14ac:dyDescent="0.25">
      <c r="A139" s="8"/>
      <c r="B139" s="8"/>
      <c r="C139" s="8"/>
      <c r="D139" s="8" t="s">
        <v>215</v>
      </c>
      <c r="E139" s="8"/>
      <c r="F139" s="8"/>
      <c r="G139" s="8"/>
    </row>
    <row r="140" spans="1:7" x14ac:dyDescent="0.25">
      <c r="A140" s="7" t="s">
        <v>216</v>
      </c>
      <c r="B140" s="8" t="s">
        <v>14</v>
      </c>
      <c r="C140" s="8" t="s">
        <v>28</v>
      </c>
      <c r="D140" s="8" t="s">
        <v>217</v>
      </c>
      <c r="E140" s="8">
        <v>12.99</v>
      </c>
      <c r="F140" s="8">
        <v>141.65</v>
      </c>
      <c r="G140" s="9">
        <f>ROUND(E140*F140,2)</f>
        <v>1840.03</v>
      </c>
    </row>
    <row r="141" spans="1:7" ht="45" x14ac:dyDescent="0.25">
      <c r="A141" s="8"/>
      <c r="B141" s="8"/>
      <c r="C141" s="8"/>
      <c r="D141" s="8" t="s">
        <v>218</v>
      </c>
      <c r="E141" s="8"/>
      <c r="F141" s="8"/>
      <c r="G141" s="8"/>
    </row>
    <row r="142" spans="1:7" x14ac:dyDescent="0.25">
      <c r="A142" s="7" t="s">
        <v>219</v>
      </c>
      <c r="B142" s="8" t="s">
        <v>14</v>
      </c>
      <c r="C142" s="8" t="s">
        <v>28</v>
      </c>
      <c r="D142" s="8" t="s">
        <v>220</v>
      </c>
      <c r="E142" s="8">
        <v>21.3</v>
      </c>
      <c r="F142" s="8">
        <v>105.13</v>
      </c>
      <c r="G142" s="9">
        <f>ROUND(E142*F142,2)</f>
        <v>2239.27</v>
      </c>
    </row>
    <row r="143" spans="1:7" ht="90" x14ac:dyDescent="0.25">
      <c r="A143" s="8"/>
      <c r="B143" s="8"/>
      <c r="C143" s="8"/>
      <c r="D143" s="8" t="s">
        <v>221</v>
      </c>
      <c r="E143" s="8"/>
      <c r="F143" s="8"/>
      <c r="G143" s="8"/>
    </row>
    <row r="144" spans="1:7" x14ac:dyDescent="0.25">
      <c r="A144" s="8"/>
      <c r="B144" s="8"/>
      <c r="C144" s="8"/>
      <c r="D144" s="10" t="s">
        <v>222</v>
      </c>
      <c r="E144" s="8">
        <v>1</v>
      </c>
      <c r="F144" s="11">
        <f>G98+G100+G102+G104+G106+G108+G110+G112+G114+G116+G118+G120+G122+G124+G126+G128+G130+G132+G134+G136+G138+G140+G142</f>
        <v>132330.12</v>
      </c>
      <c r="G144" s="11">
        <f>ROUND(E144*F144,2)</f>
        <v>132330.12</v>
      </c>
    </row>
    <row r="145" spans="1:7" ht="0.95" customHeight="1" x14ac:dyDescent="0.25">
      <c r="A145" s="12"/>
      <c r="B145" s="12"/>
      <c r="C145" s="12"/>
      <c r="D145" s="12"/>
      <c r="E145" s="12"/>
      <c r="F145" s="12"/>
      <c r="G145" s="12"/>
    </row>
    <row r="146" spans="1:7" x14ac:dyDescent="0.25">
      <c r="A146" s="13" t="s">
        <v>223</v>
      </c>
      <c r="B146" s="13" t="s">
        <v>10</v>
      </c>
      <c r="C146" s="13" t="s">
        <v>11</v>
      </c>
      <c r="D146" s="13" t="s">
        <v>224</v>
      </c>
      <c r="E146" s="14">
        <f>E181</f>
        <v>1</v>
      </c>
      <c r="F146" s="14">
        <f>F181</f>
        <v>348745.07</v>
      </c>
      <c r="G146" s="14">
        <f>G181</f>
        <v>348745.07</v>
      </c>
    </row>
    <row r="147" spans="1:7" x14ac:dyDescent="0.25">
      <c r="A147" s="7" t="s">
        <v>225</v>
      </c>
      <c r="B147" s="8" t="s">
        <v>14</v>
      </c>
      <c r="C147" s="8" t="s">
        <v>28</v>
      </c>
      <c r="D147" s="8" t="s">
        <v>226</v>
      </c>
      <c r="E147" s="8">
        <v>537.17999999999995</v>
      </c>
      <c r="F147" s="8">
        <v>12.41</v>
      </c>
      <c r="G147" s="9">
        <f>ROUND(E147*F147,2)</f>
        <v>6666.4</v>
      </c>
    </row>
    <row r="148" spans="1:7" ht="67.5" x14ac:dyDescent="0.25">
      <c r="A148" s="8"/>
      <c r="B148" s="8"/>
      <c r="C148" s="8"/>
      <c r="D148" s="8" t="s">
        <v>227</v>
      </c>
      <c r="E148" s="8"/>
      <c r="F148" s="8"/>
      <c r="G148" s="8"/>
    </row>
    <row r="149" spans="1:7" x14ac:dyDescent="0.25">
      <c r="A149" s="7" t="s">
        <v>228</v>
      </c>
      <c r="B149" s="8" t="s">
        <v>14</v>
      </c>
      <c r="C149" s="8" t="s">
        <v>28</v>
      </c>
      <c r="D149" s="8" t="s">
        <v>229</v>
      </c>
      <c r="E149" s="8">
        <v>748.8</v>
      </c>
      <c r="F149" s="8">
        <v>11.26</v>
      </c>
      <c r="G149" s="9">
        <f>ROUND(E149*F149,2)</f>
        <v>8431.49</v>
      </c>
    </row>
    <row r="150" spans="1:7" ht="78.75" x14ac:dyDescent="0.25">
      <c r="A150" s="8"/>
      <c r="B150" s="8"/>
      <c r="C150" s="8"/>
      <c r="D150" s="8" t="s">
        <v>230</v>
      </c>
      <c r="E150" s="8"/>
      <c r="F150" s="8"/>
      <c r="G150" s="8"/>
    </row>
    <row r="151" spans="1:7" x14ac:dyDescent="0.25">
      <c r="A151" s="7" t="s">
        <v>231</v>
      </c>
      <c r="B151" s="8" t="s">
        <v>14</v>
      </c>
      <c r="C151" s="8" t="s">
        <v>28</v>
      </c>
      <c r="D151" s="8" t="s">
        <v>232</v>
      </c>
      <c r="E151" s="8">
        <v>23.6</v>
      </c>
      <c r="F151" s="8">
        <v>45.44</v>
      </c>
      <c r="G151" s="9">
        <f>ROUND(E151*F151,2)</f>
        <v>1072.3800000000001</v>
      </c>
    </row>
    <row r="152" spans="1:7" ht="67.5" x14ac:dyDescent="0.25">
      <c r="A152" s="8"/>
      <c r="B152" s="8"/>
      <c r="C152" s="8"/>
      <c r="D152" s="8" t="s">
        <v>233</v>
      </c>
      <c r="E152" s="8"/>
      <c r="F152" s="8"/>
      <c r="G152" s="8"/>
    </row>
    <row r="153" spans="1:7" x14ac:dyDescent="0.25">
      <c r="A153" s="7" t="s">
        <v>234</v>
      </c>
      <c r="B153" s="8" t="s">
        <v>14</v>
      </c>
      <c r="C153" s="8" t="s">
        <v>235</v>
      </c>
      <c r="D153" s="8" t="s">
        <v>236</v>
      </c>
      <c r="E153" s="8">
        <v>1318.38</v>
      </c>
      <c r="F153" s="8">
        <v>58.68</v>
      </c>
      <c r="G153" s="9">
        <f>ROUND(E153*F153,2)</f>
        <v>77362.539999999994</v>
      </c>
    </row>
    <row r="154" spans="1:7" ht="168.75" x14ac:dyDescent="0.25">
      <c r="A154" s="8"/>
      <c r="B154" s="8"/>
      <c r="C154" s="8"/>
      <c r="D154" s="8" t="s">
        <v>237</v>
      </c>
      <c r="E154" s="8"/>
      <c r="F154" s="8"/>
      <c r="G154" s="8"/>
    </row>
    <row r="155" spans="1:7" x14ac:dyDescent="0.25">
      <c r="A155" s="7" t="s">
        <v>238</v>
      </c>
      <c r="B155" s="8" t="s">
        <v>14</v>
      </c>
      <c r="C155" s="8" t="s">
        <v>28</v>
      </c>
      <c r="D155" s="8" t="s">
        <v>239</v>
      </c>
      <c r="E155" s="8">
        <v>1120.1400000000001</v>
      </c>
      <c r="F155" s="8">
        <v>28.91</v>
      </c>
      <c r="G155" s="9">
        <f>ROUND(E155*F155,2)</f>
        <v>32383.25</v>
      </c>
    </row>
    <row r="156" spans="1:7" ht="146.25" x14ac:dyDescent="0.25">
      <c r="A156" s="8"/>
      <c r="B156" s="8"/>
      <c r="C156" s="8"/>
      <c r="D156" s="8" t="s">
        <v>240</v>
      </c>
      <c r="E156" s="8"/>
      <c r="F156" s="8"/>
      <c r="G156" s="8"/>
    </row>
    <row r="157" spans="1:7" x14ac:dyDescent="0.25">
      <c r="A157" s="7" t="s">
        <v>241</v>
      </c>
      <c r="B157" s="8" t="s">
        <v>14</v>
      </c>
      <c r="C157" s="8" t="s">
        <v>28</v>
      </c>
      <c r="D157" s="8" t="s">
        <v>242</v>
      </c>
      <c r="E157" s="8">
        <v>172.94</v>
      </c>
      <c r="F157" s="8">
        <v>105.51</v>
      </c>
      <c r="G157" s="9">
        <f>ROUND(E157*F157,2)</f>
        <v>18246.900000000001</v>
      </c>
    </row>
    <row r="158" spans="1:7" ht="236.25" x14ac:dyDescent="0.25">
      <c r="A158" s="8"/>
      <c r="B158" s="8"/>
      <c r="C158" s="8"/>
      <c r="D158" s="8" t="s">
        <v>243</v>
      </c>
      <c r="E158" s="8"/>
      <c r="F158" s="8"/>
      <c r="G158" s="8"/>
    </row>
    <row r="159" spans="1:7" x14ac:dyDescent="0.25">
      <c r="A159" s="7" t="s">
        <v>244</v>
      </c>
      <c r="B159" s="8" t="s">
        <v>14</v>
      </c>
      <c r="C159" s="8" t="s">
        <v>155</v>
      </c>
      <c r="D159" s="8" t="s">
        <v>245</v>
      </c>
      <c r="E159" s="8">
        <v>123.45</v>
      </c>
      <c r="F159" s="8">
        <v>130.80000000000001</v>
      </c>
      <c r="G159" s="9">
        <f>ROUND(E159*F159,2)</f>
        <v>16147.26</v>
      </c>
    </row>
    <row r="160" spans="1:7" ht="123.75" x14ac:dyDescent="0.25">
      <c r="A160" s="8"/>
      <c r="B160" s="8"/>
      <c r="C160" s="8"/>
      <c r="D160" s="8" t="s">
        <v>246</v>
      </c>
      <c r="E160" s="8"/>
      <c r="F160" s="8"/>
      <c r="G160" s="8"/>
    </row>
    <row r="161" spans="1:7" x14ac:dyDescent="0.25">
      <c r="A161" s="7" t="s">
        <v>247</v>
      </c>
      <c r="B161" s="8" t="s">
        <v>14</v>
      </c>
      <c r="C161" s="8" t="s">
        <v>28</v>
      </c>
      <c r="D161" s="8" t="s">
        <v>248</v>
      </c>
      <c r="E161" s="8">
        <v>5022.57</v>
      </c>
      <c r="F161" s="8">
        <v>4.7699999999999996</v>
      </c>
      <c r="G161" s="9">
        <f>ROUND(E161*F161,2)</f>
        <v>23957.66</v>
      </c>
    </row>
    <row r="162" spans="1:7" ht="67.5" x14ac:dyDescent="0.25">
      <c r="A162" s="8"/>
      <c r="B162" s="8"/>
      <c r="C162" s="8"/>
      <c r="D162" s="8" t="s">
        <v>249</v>
      </c>
      <c r="E162" s="8"/>
      <c r="F162" s="8"/>
      <c r="G162" s="8"/>
    </row>
    <row r="163" spans="1:7" x14ac:dyDescent="0.25">
      <c r="A163" s="7" t="s">
        <v>250</v>
      </c>
      <c r="B163" s="8" t="s">
        <v>14</v>
      </c>
      <c r="C163" s="8" t="s">
        <v>28</v>
      </c>
      <c r="D163" s="8" t="s">
        <v>251</v>
      </c>
      <c r="E163" s="8">
        <v>49.4</v>
      </c>
      <c r="F163" s="8">
        <v>60.33</v>
      </c>
      <c r="G163" s="9">
        <f>ROUND(E163*F163,2)</f>
        <v>2980.3</v>
      </c>
    </row>
    <row r="164" spans="1:7" ht="78.75" x14ac:dyDescent="0.25">
      <c r="A164" s="8"/>
      <c r="B164" s="8"/>
      <c r="C164" s="8"/>
      <c r="D164" s="8" t="s">
        <v>252</v>
      </c>
      <c r="E164" s="8"/>
      <c r="F164" s="8"/>
      <c r="G164" s="8"/>
    </row>
    <row r="165" spans="1:7" x14ac:dyDescent="0.25">
      <c r="A165" s="7" t="s">
        <v>253</v>
      </c>
      <c r="B165" s="8" t="s">
        <v>14</v>
      </c>
      <c r="C165" s="8" t="s">
        <v>155</v>
      </c>
      <c r="D165" s="8" t="s">
        <v>254</v>
      </c>
      <c r="E165" s="8">
        <v>143.77000000000001</v>
      </c>
      <c r="F165" s="8">
        <v>99.32</v>
      </c>
      <c r="G165" s="9">
        <f>ROUND(E165*F165,2)</f>
        <v>14279.24</v>
      </c>
    </row>
    <row r="166" spans="1:7" ht="90" x14ac:dyDescent="0.25">
      <c r="A166" s="8"/>
      <c r="B166" s="8"/>
      <c r="C166" s="8"/>
      <c r="D166" s="8" t="s">
        <v>255</v>
      </c>
      <c r="E166" s="8"/>
      <c r="F166" s="8"/>
      <c r="G166" s="8"/>
    </row>
    <row r="167" spans="1:7" x14ac:dyDescent="0.25">
      <c r="A167" s="7" t="s">
        <v>256</v>
      </c>
      <c r="B167" s="8" t="s">
        <v>14</v>
      </c>
      <c r="C167" s="8" t="s">
        <v>28</v>
      </c>
      <c r="D167" s="8" t="s">
        <v>257</v>
      </c>
      <c r="E167" s="8">
        <v>29.21</v>
      </c>
      <c r="F167" s="8">
        <v>54.1</v>
      </c>
      <c r="G167" s="9">
        <f>ROUND(E167*F167,2)</f>
        <v>1580.26</v>
      </c>
    </row>
    <row r="168" spans="1:7" ht="101.25" x14ac:dyDescent="0.25">
      <c r="A168" s="8"/>
      <c r="B168" s="8"/>
      <c r="C168" s="8"/>
      <c r="D168" s="8" t="s">
        <v>258</v>
      </c>
      <c r="E168" s="8"/>
      <c r="F168" s="8"/>
      <c r="G168" s="8"/>
    </row>
    <row r="169" spans="1:7" x14ac:dyDescent="0.25">
      <c r="A169" s="7" t="s">
        <v>259</v>
      </c>
      <c r="B169" s="8" t="s">
        <v>14</v>
      </c>
      <c r="C169" s="8" t="s">
        <v>155</v>
      </c>
      <c r="D169" s="8" t="s">
        <v>260</v>
      </c>
      <c r="E169" s="8">
        <v>88.64</v>
      </c>
      <c r="F169" s="8">
        <v>99.32</v>
      </c>
      <c r="G169" s="9">
        <f>ROUND(E169*F169,2)</f>
        <v>8803.7199999999993</v>
      </c>
    </row>
    <row r="170" spans="1:7" ht="90" x14ac:dyDescent="0.25">
      <c r="A170" s="8"/>
      <c r="B170" s="8"/>
      <c r="C170" s="8"/>
      <c r="D170" s="8" t="s">
        <v>261</v>
      </c>
      <c r="E170" s="8"/>
      <c r="F170" s="8"/>
      <c r="G170" s="8"/>
    </row>
    <row r="171" spans="1:7" x14ac:dyDescent="0.25">
      <c r="A171" s="7" t="s">
        <v>262</v>
      </c>
      <c r="B171" s="8" t="s">
        <v>14</v>
      </c>
      <c r="C171" s="8" t="s">
        <v>28</v>
      </c>
      <c r="D171" s="8" t="s">
        <v>263</v>
      </c>
      <c r="E171" s="8">
        <v>140.94999999999999</v>
      </c>
      <c r="F171" s="8">
        <v>18.579999999999998</v>
      </c>
      <c r="G171" s="9">
        <f>ROUND(E171*F171,2)</f>
        <v>2618.85</v>
      </c>
    </row>
    <row r="172" spans="1:7" ht="112.5" x14ac:dyDescent="0.25">
      <c r="A172" s="8"/>
      <c r="B172" s="8"/>
      <c r="C172" s="8"/>
      <c r="D172" s="8" t="s">
        <v>264</v>
      </c>
      <c r="E172" s="8"/>
      <c r="F172" s="8"/>
      <c r="G172" s="8"/>
    </row>
    <row r="173" spans="1:7" x14ac:dyDescent="0.25">
      <c r="A173" s="7" t="s">
        <v>265</v>
      </c>
      <c r="B173" s="8" t="s">
        <v>14</v>
      </c>
      <c r="C173" s="8" t="s">
        <v>15</v>
      </c>
      <c r="D173" s="8" t="s">
        <v>266</v>
      </c>
      <c r="E173" s="8">
        <v>2</v>
      </c>
      <c r="F173" s="8">
        <v>10654.48</v>
      </c>
      <c r="G173" s="9">
        <f>ROUND(E173*F173,2)</f>
        <v>21308.959999999999</v>
      </c>
    </row>
    <row r="174" spans="1:7" ht="191.25" x14ac:dyDescent="0.25">
      <c r="A174" s="8"/>
      <c r="B174" s="8"/>
      <c r="C174" s="8"/>
      <c r="D174" s="8" t="s">
        <v>267</v>
      </c>
      <c r="E174" s="8"/>
      <c r="F174" s="8"/>
      <c r="G174" s="8"/>
    </row>
    <row r="175" spans="1:7" x14ac:dyDescent="0.25">
      <c r="A175" s="7" t="s">
        <v>268</v>
      </c>
      <c r="B175" s="8" t="s">
        <v>14</v>
      </c>
      <c r="C175" s="8" t="s">
        <v>15</v>
      </c>
      <c r="D175" s="8" t="s">
        <v>269</v>
      </c>
      <c r="E175" s="8">
        <v>2</v>
      </c>
      <c r="F175" s="8">
        <v>12866.65</v>
      </c>
      <c r="G175" s="9">
        <f>ROUND(E175*F175,2)</f>
        <v>25733.3</v>
      </c>
    </row>
    <row r="176" spans="1:7" ht="191.25" x14ac:dyDescent="0.25">
      <c r="A176" s="8"/>
      <c r="B176" s="8"/>
      <c r="C176" s="8"/>
      <c r="D176" s="8" t="s">
        <v>270</v>
      </c>
      <c r="E176" s="8"/>
      <c r="F176" s="8"/>
      <c r="G176" s="8"/>
    </row>
    <row r="177" spans="1:7" x14ac:dyDescent="0.25">
      <c r="A177" s="7" t="s">
        <v>271</v>
      </c>
      <c r="B177" s="8" t="s">
        <v>14</v>
      </c>
      <c r="C177" s="8" t="s">
        <v>15</v>
      </c>
      <c r="D177" s="8" t="s">
        <v>272</v>
      </c>
      <c r="E177" s="8">
        <v>17</v>
      </c>
      <c r="F177" s="8">
        <v>2421.46</v>
      </c>
      <c r="G177" s="9">
        <f>ROUND(E177*F177,2)</f>
        <v>41164.82</v>
      </c>
    </row>
    <row r="178" spans="1:7" ht="213.75" x14ac:dyDescent="0.25">
      <c r="A178" s="8"/>
      <c r="B178" s="8"/>
      <c r="C178" s="8"/>
      <c r="D178" s="8" t="s">
        <v>273</v>
      </c>
      <c r="E178" s="8"/>
      <c r="F178" s="8"/>
      <c r="G178" s="8"/>
    </row>
    <row r="179" spans="1:7" x14ac:dyDescent="0.25">
      <c r="A179" s="7" t="s">
        <v>274</v>
      </c>
      <c r="B179" s="8" t="s">
        <v>14</v>
      </c>
      <c r="C179" s="8" t="s">
        <v>15</v>
      </c>
      <c r="D179" s="8" t="s">
        <v>275</v>
      </c>
      <c r="E179" s="8">
        <v>19</v>
      </c>
      <c r="F179" s="8">
        <v>2421.46</v>
      </c>
      <c r="G179" s="9">
        <f>ROUND(E179*F179,2)</f>
        <v>46007.74</v>
      </c>
    </row>
    <row r="180" spans="1:7" ht="213.75" x14ac:dyDescent="0.25">
      <c r="A180" s="8"/>
      <c r="B180" s="8"/>
      <c r="C180" s="8"/>
      <c r="D180" s="8" t="s">
        <v>276</v>
      </c>
      <c r="E180" s="8"/>
      <c r="F180" s="8"/>
      <c r="G180" s="8"/>
    </row>
    <row r="181" spans="1:7" x14ac:dyDescent="0.25">
      <c r="A181" s="8"/>
      <c r="B181" s="8"/>
      <c r="C181" s="8"/>
      <c r="D181" s="10" t="s">
        <v>277</v>
      </c>
      <c r="E181" s="8">
        <v>1</v>
      </c>
      <c r="F181" s="11">
        <f>G147+G149+G151+G153+G155+G157+G159+G161+G163+G165+G167+G169+G171+G173+G175+G177+G179</f>
        <v>348745.07</v>
      </c>
      <c r="G181" s="11">
        <f>ROUND(E181*F181,2)</f>
        <v>348745.07</v>
      </c>
    </row>
    <row r="182" spans="1:7" ht="0.95" customHeight="1" x14ac:dyDescent="0.25">
      <c r="A182" s="12"/>
      <c r="B182" s="12"/>
      <c r="C182" s="12"/>
      <c r="D182" s="12"/>
      <c r="E182" s="12"/>
      <c r="F182" s="12"/>
      <c r="G182" s="12"/>
    </row>
    <row r="183" spans="1:7" x14ac:dyDescent="0.25">
      <c r="A183" s="13" t="s">
        <v>278</v>
      </c>
      <c r="B183" s="13" t="s">
        <v>10</v>
      </c>
      <c r="C183" s="13" t="s">
        <v>11</v>
      </c>
      <c r="D183" s="13" t="s">
        <v>279</v>
      </c>
      <c r="E183" s="14">
        <f>E212</f>
        <v>1</v>
      </c>
      <c r="F183" s="14">
        <f>F212</f>
        <v>183125.41</v>
      </c>
      <c r="G183" s="14">
        <f>G212</f>
        <v>183125.41</v>
      </c>
    </row>
    <row r="184" spans="1:7" x14ac:dyDescent="0.25">
      <c r="A184" s="7" t="s">
        <v>280</v>
      </c>
      <c r="B184" s="8" t="s">
        <v>14</v>
      </c>
      <c r="C184" s="8" t="s">
        <v>28</v>
      </c>
      <c r="D184" s="8" t="s">
        <v>281</v>
      </c>
      <c r="E184" s="8">
        <v>423.45</v>
      </c>
      <c r="F184" s="8">
        <v>40.9</v>
      </c>
      <c r="G184" s="9">
        <f>ROUND(E184*F184,2)</f>
        <v>17319.11</v>
      </c>
    </row>
    <row r="185" spans="1:7" ht="135" x14ac:dyDescent="0.25">
      <c r="A185" s="8"/>
      <c r="B185" s="8"/>
      <c r="C185" s="8"/>
      <c r="D185" s="8" t="s">
        <v>282</v>
      </c>
      <c r="E185" s="8"/>
      <c r="F185" s="8"/>
      <c r="G185" s="8"/>
    </row>
    <row r="186" spans="1:7" x14ac:dyDescent="0.25">
      <c r="A186" s="7" t="s">
        <v>283</v>
      </c>
      <c r="B186" s="8" t="s">
        <v>14</v>
      </c>
      <c r="C186" s="8" t="s">
        <v>28</v>
      </c>
      <c r="D186" s="8" t="s">
        <v>284</v>
      </c>
      <c r="E186" s="8">
        <v>280.25</v>
      </c>
      <c r="F186" s="8">
        <v>35.51</v>
      </c>
      <c r="G186" s="9">
        <f>ROUND(E186*F186,2)</f>
        <v>9951.68</v>
      </c>
    </row>
    <row r="187" spans="1:7" ht="123.75" x14ac:dyDescent="0.25">
      <c r="A187" s="8"/>
      <c r="B187" s="8"/>
      <c r="C187" s="8"/>
      <c r="D187" s="8" t="s">
        <v>285</v>
      </c>
      <c r="E187" s="8"/>
      <c r="F187" s="8"/>
      <c r="G187" s="8"/>
    </row>
    <row r="188" spans="1:7" x14ac:dyDescent="0.25">
      <c r="A188" s="7" t="s">
        <v>286</v>
      </c>
      <c r="B188" s="8" t="s">
        <v>14</v>
      </c>
      <c r="C188" s="8" t="s">
        <v>28</v>
      </c>
      <c r="D188" s="8" t="s">
        <v>287</v>
      </c>
      <c r="E188" s="8">
        <v>168.75</v>
      </c>
      <c r="F188" s="8">
        <v>114.45</v>
      </c>
      <c r="G188" s="9">
        <f>ROUND(E188*F188,2)</f>
        <v>19313.439999999999</v>
      </c>
    </row>
    <row r="189" spans="1:7" ht="157.5" x14ac:dyDescent="0.25">
      <c r="A189" s="8"/>
      <c r="B189" s="8"/>
      <c r="C189" s="8"/>
      <c r="D189" s="8" t="s">
        <v>288</v>
      </c>
      <c r="E189" s="8"/>
      <c r="F189" s="8"/>
      <c r="G189" s="8"/>
    </row>
    <row r="190" spans="1:7" x14ac:dyDescent="0.25">
      <c r="A190" s="7" t="s">
        <v>289</v>
      </c>
      <c r="B190" s="8" t="s">
        <v>14</v>
      </c>
      <c r="C190" s="8" t="s">
        <v>28</v>
      </c>
      <c r="D190" s="8" t="s">
        <v>290</v>
      </c>
      <c r="E190" s="8">
        <v>157.25</v>
      </c>
      <c r="F190" s="8">
        <v>95.31</v>
      </c>
      <c r="G190" s="9">
        <f>ROUND(E190*F190,2)</f>
        <v>14987.5</v>
      </c>
    </row>
    <row r="191" spans="1:7" ht="191.25" x14ac:dyDescent="0.25">
      <c r="A191" s="8"/>
      <c r="B191" s="8"/>
      <c r="C191" s="8"/>
      <c r="D191" s="8" t="s">
        <v>291</v>
      </c>
      <c r="E191" s="8"/>
      <c r="F191" s="8"/>
      <c r="G191" s="8"/>
    </row>
    <row r="192" spans="1:7" x14ac:dyDescent="0.25">
      <c r="A192" s="7" t="s">
        <v>292</v>
      </c>
      <c r="B192" s="8" t="s">
        <v>14</v>
      </c>
      <c r="C192" s="8" t="s">
        <v>155</v>
      </c>
      <c r="D192" s="8" t="s">
        <v>293</v>
      </c>
      <c r="E192" s="8">
        <v>1513.35</v>
      </c>
      <c r="F192" s="8">
        <v>4.97</v>
      </c>
      <c r="G192" s="9">
        <f>ROUND(E192*F192,2)</f>
        <v>7521.35</v>
      </c>
    </row>
    <row r="193" spans="1:7" ht="101.25" x14ac:dyDescent="0.25">
      <c r="A193" s="8"/>
      <c r="B193" s="8"/>
      <c r="C193" s="8"/>
      <c r="D193" s="8" t="s">
        <v>294</v>
      </c>
      <c r="E193" s="8"/>
      <c r="F193" s="8"/>
      <c r="G193" s="8"/>
    </row>
    <row r="194" spans="1:7" x14ac:dyDescent="0.25">
      <c r="A194" s="7" t="s">
        <v>295</v>
      </c>
      <c r="B194" s="8" t="s">
        <v>14</v>
      </c>
      <c r="C194" s="8" t="s">
        <v>28</v>
      </c>
      <c r="D194" s="8" t="s">
        <v>296</v>
      </c>
      <c r="E194" s="8">
        <v>1297.3499999999999</v>
      </c>
      <c r="F194" s="8">
        <v>19.239999999999998</v>
      </c>
      <c r="G194" s="9">
        <f>ROUND(E194*F194,2)</f>
        <v>24961.01</v>
      </c>
    </row>
    <row r="195" spans="1:7" ht="90" x14ac:dyDescent="0.25">
      <c r="A195" s="8"/>
      <c r="B195" s="8"/>
      <c r="C195" s="8"/>
      <c r="D195" s="8" t="s">
        <v>297</v>
      </c>
      <c r="E195" s="8"/>
      <c r="F195" s="8"/>
      <c r="G195" s="8"/>
    </row>
    <row r="196" spans="1:7" x14ac:dyDescent="0.25">
      <c r="A196" s="7" t="s">
        <v>298</v>
      </c>
      <c r="B196" s="8" t="s">
        <v>14</v>
      </c>
      <c r="C196" s="8" t="s">
        <v>155</v>
      </c>
      <c r="D196" s="8" t="s">
        <v>299</v>
      </c>
      <c r="E196" s="8">
        <v>1297.3499999999999</v>
      </c>
      <c r="F196" s="8">
        <v>10.29</v>
      </c>
      <c r="G196" s="9">
        <f>ROUND(E196*F196,2)</f>
        <v>13349.73</v>
      </c>
    </row>
    <row r="197" spans="1:7" ht="146.25" x14ac:dyDescent="0.25">
      <c r="A197" s="8"/>
      <c r="B197" s="8"/>
      <c r="C197" s="8"/>
      <c r="D197" s="8" t="s">
        <v>300</v>
      </c>
      <c r="E197" s="8"/>
      <c r="F197" s="8"/>
      <c r="G197" s="8"/>
    </row>
    <row r="198" spans="1:7" x14ac:dyDescent="0.25">
      <c r="A198" s="7" t="s">
        <v>301</v>
      </c>
      <c r="B198" s="8" t="s">
        <v>14</v>
      </c>
      <c r="C198" s="8" t="s">
        <v>71</v>
      </c>
      <c r="D198" s="8" t="s">
        <v>302</v>
      </c>
      <c r="E198" s="8">
        <v>13.35</v>
      </c>
      <c r="F198" s="8">
        <v>41.72</v>
      </c>
      <c r="G198" s="9">
        <f>ROUND(E198*F198,2)</f>
        <v>556.96</v>
      </c>
    </row>
    <row r="199" spans="1:7" ht="112.5" x14ac:dyDescent="0.25">
      <c r="A199" s="8"/>
      <c r="B199" s="8"/>
      <c r="C199" s="8"/>
      <c r="D199" s="8" t="s">
        <v>303</v>
      </c>
      <c r="E199" s="8"/>
      <c r="F199" s="8"/>
      <c r="G199" s="8"/>
    </row>
    <row r="200" spans="1:7" x14ac:dyDescent="0.25">
      <c r="A200" s="7" t="s">
        <v>304</v>
      </c>
      <c r="B200" s="8" t="s">
        <v>14</v>
      </c>
      <c r="C200" s="8" t="s">
        <v>71</v>
      </c>
      <c r="D200" s="8" t="s">
        <v>305</v>
      </c>
      <c r="E200" s="8">
        <v>18.2</v>
      </c>
      <c r="F200" s="8">
        <v>67.28</v>
      </c>
      <c r="G200" s="9">
        <f>ROUND(E200*F200,2)</f>
        <v>1224.5</v>
      </c>
    </row>
    <row r="201" spans="1:7" ht="112.5" x14ac:dyDescent="0.25">
      <c r="A201" s="8"/>
      <c r="B201" s="8"/>
      <c r="C201" s="8"/>
      <c r="D201" s="8" t="s">
        <v>306</v>
      </c>
      <c r="E201" s="8"/>
      <c r="F201" s="8"/>
      <c r="G201" s="8"/>
    </row>
    <row r="202" spans="1:7" x14ac:dyDescent="0.25">
      <c r="A202" s="7" t="s">
        <v>307</v>
      </c>
      <c r="B202" s="8" t="s">
        <v>14</v>
      </c>
      <c r="C202" s="8" t="s">
        <v>71</v>
      </c>
      <c r="D202" s="8" t="s">
        <v>308</v>
      </c>
      <c r="E202" s="8">
        <v>1.2</v>
      </c>
      <c r="F202" s="8">
        <v>48.99</v>
      </c>
      <c r="G202" s="9">
        <f>ROUND(E202*F202,2)</f>
        <v>58.79</v>
      </c>
    </row>
    <row r="203" spans="1:7" ht="112.5" x14ac:dyDescent="0.25">
      <c r="A203" s="8"/>
      <c r="B203" s="8"/>
      <c r="C203" s="8"/>
      <c r="D203" s="8" t="s">
        <v>309</v>
      </c>
      <c r="E203" s="8"/>
      <c r="F203" s="8"/>
      <c r="G203" s="8"/>
    </row>
    <row r="204" spans="1:7" x14ac:dyDescent="0.25">
      <c r="A204" s="7" t="s">
        <v>310</v>
      </c>
      <c r="B204" s="8" t="s">
        <v>14</v>
      </c>
      <c r="C204" s="8" t="s">
        <v>71</v>
      </c>
      <c r="D204" s="8" t="s">
        <v>311</v>
      </c>
      <c r="E204" s="8">
        <v>9.75</v>
      </c>
      <c r="F204" s="8">
        <v>58.37</v>
      </c>
      <c r="G204" s="9">
        <f>ROUND(E204*F204,2)</f>
        <v>569.11</v>
      </c>
    </row>
    <row r="205" spans="1:7" ht="135" x14ac:dyDescent="0.25">
      <c r="A205" s="8"/>
      <c r="B205" s="8"/>
      <c r="C205" s="8"/>
      <c r="D205" s="8" t="s">
        <v>312</v>
      </c>
      <c r="E205" s="8"/>
      <c r="F205" s="8"/>
      <c r="G205" s="8"/>
    </row>
    <row r="206" spans="1:7" x14ac:dyDescent="0.25">
      <c r="A206" s="7" t="s">
        <v>313</v>
      </c>
      <c r="B206" s="8" t="s">
        <v>14</v>
      </c>
      <c r="C206" s="8" t="s">
        <v>71</v>
      </c>
      <c r="D206" s="8" t="s">
        <v>314</v>
      </c>
      <c r="E206" s="8">
        <v>10.1</v>
      </c>
      <c r="F206" s="8">
        <v>66.37</v>
      </c>
      <c r="G206" s="9">
        <f>ROUND(E206*F206,2)</f>
        <v>670.34</v>
      </c>
    </row>
    <row r="207" spans="1:7" ht="135" x14ac:dyDescent="0.25">
      <c r="A207" s="8"/>
      <c r="B207" s="8"/>
      <c r="C207" s="8"/>
      <c r="D207" s="8" t="s">
        <v>315</v>
      </c>
      <c r="E207" s="8"/>
      <c r="F207" s="8"/>
      <c r="G207" s="8"/>
    </row>
    <row r="208" spans="1:7" x14ac:dyDescent="0.25">
      <c r="A208" s="7" t="s">
        <v>316</v>
      </c>
      <c r="B208" s="8" t="s">
        <v>14</v>
      </c>
      <c r="C208" s="8" t="s">
        <v>317</v>
      </c>
      <c r="D208" s="8" t="s">
        <v>318</v>
      </c>
      <c r="E208" s="8">
        <v>2</v>
      </c>
      <c r="F208" s="8">
        <v>188.26</v>
      </c>
      <c r="G208" s="9">
        <f>ROUND(E208*F208,2)</f>
        <v>376.52</v>
      </c>
    </row>
    <row r="209" spans="1:7" ht="45" x14ac:dyDescent="0.25">
      <c r="A209" s="8"/>
      <c r="B209" s="8"/>
      <c r="C209" s="8"/>
      <c r="D209" s="8" t="s">
        <v>319</v>
      </c>
      <c r="E209" s="8"/>
      <c r="F209" s="8"/>
      <c r="G209" s="8"/>
    </row>
    <row r="210" spans="1:7" x14ac:dyDescent="0.25">
      <c r="A210" s="7" t="s">
        <v>320</v>
      </c>
      <c r="B210" s="8" t="s">
        <v>14</v>
      </c>
      <c r="C210" s="8" t="s">
        <v>28</v>
      </c>
      <c r="D210" s="8" t="s">
        <v>321</v>
      </c>
      <c r="E210" s="8">
        <v>671.05</v>
      </c>
      <c r="F210" s="8">
        <v>107.69</v>
      </c>
      <c r="G210" s="9">
        <f>ROUND(E210*F210,2)</f>
        <v>72265.37</v>
      </c>
    </row>
    <row r="211" spans="1:7" ht="78.75" x14ac:dyDescent="0.25">
      <c r="A211" s="8"/>
      <c r="B211" s="8"/>
      <c r="C211" s="8"/>
      <c r="D211" s="8" t="s">
        <v>322</v>
      </c>
      <c r="E211" s="8"/>
      <c r="F211" s="8"/>
      <c r="G211" s="8"/>
    </row>
    <row r="212" spans="1:7" x14ac:dyDescent="0.25">
      <c r="A212" s="8"/>
      <c r="B212" s="8"/>
      <c r="C212" s="8"/>
      <c r="D212" s="10" t="s">
        <v>323</v>
      </c>
      <c r="E212" s="8">
        <v>1</v>
      </c>
      <c r="F212" s="11">
        <f>G184+G186+G188+G190+G192+G194+G196+G198+G200+G202+G204+G206+G208+G210</f>
        <v>183125.41</v>
      </c>
      <c r="G212" s="11">
        <f>ROUND(E212*F212,2)</f>
        <v>183125.41</v>
      </c>
    </row>
    <row r="213" spans="1:7" ht="0.95" customHeight="1" x14ac:dyDescent="0.25">
      <c r="A213" s="12"/>
      <c r="B213" s="12"/>
      <c r="C213" s="12"/>
      <c r="D213" s="12"/>
      <c r="E213" s="12"/>
      <c r="F213" s="12"/>
      <c r="G213" s="12"/>
    </row>
    <row r="214" spans="1:7" x14ac:dyDescent="0.25">
      <c r="A214" s="13" t="s">
        <v>324</v>
      </c>
      <c r="B214" s="13" t="s">
        <v>10</v>
      </c>
      <c r="C214" s="13" t="s">
        <v>11</v>
      </c>
      <c r="D214" s="13" t="s">
        <v>325</v>
      </c>
      <c r="E214" s="14">
        <f>E253</f>
        <v>1</v>
      </c>
      <c r="F214" s="14">
        <f>F253</f>
        <v>61323.62</v>
      </c>
      <c r="G214" s="14">
        <f>G253</f>
        <v>61323.62</v>
      </c>
    </row>
    <row r="215" spans="1:7" x14ac:dyDescent="0.25">
      <c r="A215" s="7" t="s">
        <v>125</v>
      </c>
      <c r="B215" s="8" t="s">
        <v>14</v>
      </c>
      <c r="C215" s="8" t="s">
        <v>28</v>
      </c>
      <c r="D215" s="8" t="s">
        <v>126</v>
      </c>
      <c r="E215" s="8">
        <v>2.5</v>
      </c>
      <c r="F215" s="8">
        <v>33.65</v>
      </c>
      <c r="G215" s="9">
        <f>ROUND(E215*F215,2)</f>
        <v>84.13</v>
      </c>
    </row>
    <row r="216" spans="1:7" ht="135" x14ac:dyDescent="0.25">
      <c r="A216" s="8"/>
      <c r="B216" s="8"/>
      <c r="C216" s="8"/>
      <c r="D216" s="8" t="s">
        <v>127</v>
      </c>
      <c r="E216" s="8"/>
      <c r="F216" s="8"/>
      <c r="G216" s="8"/>
    </row>
    <row r="217" spans="1:7" x14ac:dyDescent="0.25">
      <c r="A217" s="7" t="s">
        <v>326</v>
      </c>
      <c r="B217" s="8" t="s">
        <v>14</v>
      </c>
      <c r="C217" s="8" t="s">
        <v>28</v>
      </c>
      <c r="D217" s="8" t="s">
        <v>327</v>
      </c>
      <c r="E217" s="8">
        <v>3.76</v>
      </c>
      <c r="F217" s="8">
        <v>47.05</v>
      </c>
      <c r="G217" s="9">
        <f>ROUND(E217*F217,2)</f>
        <v>176.91</v>
      </c>
    </row>
    <row r="218" spans="1:7" ht="168.75" x14ac:dyDescent="0.25">
      <c r="A218" s="8"/>
      <c r="B218" s="8"/>
      <c r="C218" s="8"/>
      <c r="D218" s="8" t="s">
        <v>328</v>
      </c>
      <c r="E218" s="8"/>
      <c r="F218" s="8"/>
      <c r="G218" s="8"/>
    </row>
    <row r="219" spans="1:7" x14ac:dyDescent="0.25">
      <c r="A219" s="7" t="s">
        <v>128</v>
      </c>
      <c r="B219" s="8" t="s">
        <v>14</v>
      </c>
      <c r="C219" s="8" t="s">
        <v>28</v>
      </c>
      <c r="D219" s="8" t="s">
        <v>129</v>
      </c>
      <c r="E219" s="8">
        <v>15.94</v>
      </c>
      <c r="F219" s="8">
        <v>51.38</v>
      </c>
      <c r="G219" s="9">
        <f>ROUND(E219*F219,2)</f>
        <v>819</v>
      </c>
    </row>
    <row r="220" spans="1:7" ht="90" x14ac:dyDescent="0.25">
      <c r="A220" s="8"/>
      <c r="B220" s="8"/>
      <c r="C220" s="8"/>
      <c r="D220" s="8" t="s">
        <v>130</v>
      </c>
      <c r="E220" s="8"/>
      <c r="F220" s="8"/>
      <c r="G220" s="8"/>
    </row>
    <row r="221" spans="1:7" x14ac:dyDescent="0.25">
      <c r="A221" s="7" t="s">
        <v>329</v>
      </c>
      <c r="B221" s="8" t="s">
        <v>14</v>
      </c>
      <c r="C221" s="8" t="s">
        <v>28</v>
      </c>
      <c r="D221" s="8" t="s">
        <v>330</v>
      </c>
      <c r="E221" s="8">
        <v>0.6</v>
      </c>
      <c r="F221" s="8">
        <v>24.84</v>
      </c>
      <c r="G221" s="9">
        <f>ROUND(E221*F221,2)</f>
        <v>14.9</v>
      </c>
    </row>
    <row r="222" spans="1:7" ht="123.75" x14ac:dyDescent="0.25">
      <c r="A222" s="8"/>
      <c r="B222" s="8"/>
      <c r="C222" s="8"/>
      <c r="D222" s="8" t="s">
        <v>331</v>
      </c>
      <c r="E222" s="8"/>
      <c r="F222" s="8"/>
      <c r="G222" s="8"/>
    </row>
    <row r="223" spans="1:7" x14ac:dyDescent="0.25">
      <c r="A223" s="7" t="s">
        <v>332</v>
      </c>
      <c r="B223" s="8" t="s">
        <v>14</v>
      </c>
      <c r="C223" s="8" t="s">
        <v>333</v>
      </c>
      <c r="D223" s="8" t="s">
        <v>334</v>
      </c>
      <c r="E223" s="8">
        <v>2.6</v>
      </c>
      <c r="F223" s="8">
        <v>49.1</v>
      </c>
      <c r="G223" s="9">
        <f>ROUND(E223*F223,2)</f>
        <v>127.66</v>
      </c>
    </row>
    <row r="224" spans="1:7" ht="90" x14ac:dyDescent="0.25">
      <c r="A224" s="8"/>
      <c r="B224" s="8"/>
      <c r="C224" s="8"/>
      <c r="D224" s="8" t="s">
        <v>335</v>
      </c>
      <c r="E224" s="8"/>
      <c r="F224" s="8"/>
      <c r="G224" s="8"/>
    </row>
    <row r="225" spans="1:7" x14ac:dyDescent="0.25">
      <c r="A225" s="7" t="s">
        <v>336</v>
      </c>
      <c r="B225" s="8" t="s">
        <v>14</v>
      </c>
      <c r="C225" s="8" t="s">
        <v>337</v>
      </c>
      <c r="D225" s="8" t="s">
        <v>338</v>
      </c>
      <c r="E225" s="8">
        <v>0.34</v>
      </c>
      <c r="F225" s="8">
        <v>370.01</v>
      </c>
      <c r="G225" s="9">
        <f>ROUND(E225*F225,2)</f>
        <v>125.8</v>
      </c>
    </row>
    <row r="226" spans="1:7" ht="78.75" x14ac:dyDescent="0.25">
      <c r="A226" s="8"/>
      <c r="B226" s="8"/>
      <c r="C226" s="8"/>
      <c r="D226" s="8" t="s">
        <v>339</v>
      </c>
      <c r="E226" s="8"/>
      <c r="F226" s="8"/>
      <c r="G226" s="8"/>
    </row>
    <row r="227" spans="1:7" x14ac:dyDescent="0.25">
      <c r="A227" s="7" t="s">
        <v>340</v>
      </c>
      <c r="B227" s="8" t="s">
        <v>14</v>
      </c>
      <c r="C227" s="8" t="s">
        <v>71</v>
      </c>
      <c r="D227" s="8" t="s">
        <v>341</v>
      </c>
      <c r="E227" s="8">
        <v>5.75</v>
      </c>
      <c r="F227" s="8">
        <v>34.020000000000003</v>
      </c>
      <c r="G227" s="9">
        <f>ROUND(E227*F227,2)</f>
        <v>195.62</v>
      </c>
    </row>
    <row r="228" spans="1:7" ht="45" x14ac:dyDescent="0.25">
      <c r="A228" s="8"/>
      <c r="B228" s="8"/>
      <c r="C228" s="8"/>
      <c r="D228" s="8" t="s">
        <v>342</v>
      </c>
      <c r="E228" s="8"/>
      <c r="F228" s="8"/>
      <c r="G228" s="8"/>
    </row>
    <row r="229" spans="1:7" x14ac:dyDescent="0.25">
      <c r="A229" s="7" t="s">
        <v>343</v>
      </c>
      <c r="B229" s="8" t="s">
        <v>14</v>
      </c>
      <c r="C229" s="8" t="s">
        <v>28</v>
      </c>
      <c r="D229" s="8" t="s">
        <v>120</v>
      </c>
      <c r="E229" s="8">
        <v>72.19</v>
      </c>
      <c r="F229" s="8">
        <v>14.38</v>
      </c>
      <c r="G229" s="9">
        <f>ROUND(E229*F229,2)</f>
        <v>1038.0899999999999</v>
      </c>
    </row>
    <row r="230" spans="1:7" ht="78.75" x14ac:dyDescent="0.25">
      <c r="A230" s="8"/>
      <c r="B230" s="8"/>
      <c r="C230" s="8"/>
      <c r="D230" s="8" t="s">
        <v>344</v>
      </c>
      <c r="E230" s="8"/>
      <c r="F230" s="8"/>
      <c r="G230" s="8"/>
    </row>
    <row r="231" spans="1:7" x14ac:dyDescent="0.25">
      <c r="A231" s="7" t="s">
        <v>345</v>
      </c>
      <c r="B231" s="8" t="s">
        <v>14</v>
      </c>
      <c r="C231" s="8" t="s">
        <v>28</v>
      </c>
      <c r="D231" s="8" t="s">
        <v>346</v>
      </c>
      <c r="E231" s="8">
        <v>12.25</v>
      </c>
      <c r="F231" s="8">
        <v>9.4</v>
      </c>
      <c r="G231" s="9">
        <f>ROUND(E231*F231,2)</f>
        <v>115.15</v>
      </c>
    </row>
    <row r="232" spans="1:7" ht="45" x14ac:dyDescent="0.25">
      <c r="A232" s="8"/>
      <c r="B232" s="8"/>
      <c r="C232" s="8"/>
      <c r="D232" s="8" t="s">
        <v>347</v>
      </c>
      <c r="E232" s="8"/>
      <c r="F232" s="8"/>
      <c r="G232" s="8"/>
    </row>
    <row r="233" spans="1:7" x14ac:dyDescent="0.25">
      <c r="A233" s="7" t="s">
        <v>204</v>
      </c>
      <c r="B233" s="8" t="s">
        <v>14</v>
      </c>
      <c r="C233" s="8" t="s">
        <v>28</v>
      </c>
      <c r="D233" s="8" t="s">
        <v>205</v>
      </c>
      <c r="E233" s="8">
        <v>4.7</v>
      </c>
      <c r="F233" s="8">
        <v>19.329999999999998</v>
      </c>
      <c r="G233" s="9">
        <f>ROUND(E233*F233,2)</f>
        <v>90.85</v>
      </c>
    </row>
    <row r="234" spans="1:7" ht="56.25" x14ac:dyDescent="0.25">
      <c r="A234" s="8"/>
      <c r="B234" s="8"/>
      <c r="C234" s="8"/>
      <c r="D234" s="8" t="s">
        <v>206</v>
      </c>
      <c r="E234" s="8"/>
      <c r="F234" s="8"/>
      <c r="G234" s="8"/>
    </row>
    <row r="235" spans="1:7" x14ac:dyDescent="0.25">
      <c r="A235" s="7" t="s">
        <v>228</v>
      </c>
      <c r="B235" s="8" t="s">
        <v>14</v>
      </c>
      <c r="C235" s="8" t="s">
        <v>28</v>
      </c>
      <c r="D235" s="8" t="s">
        <v>229</v>
      </c>
      <c r="E235" s="8">
        <v>72.09</v>
      </c>
      <c r="F235" s="8">
        <v>11.26</v>
      </c>
      <c r="G235" s="9">
        <f>ROUND(E235*F235,2)</f>
        <v>811.73</v>
      </c>
    </row>
    <row r="236" spans="1:7" ht="78.75" x14ac:dyDescent="0.25">
      <c r="A236" s="8"/>
      <c r="B236" s="8"/>
      <c r="C236" s="8"/>
      <c r="D236" s="8" t="s">
        <v>230</v>
      </c>
      <c r="E236" s="8"/>
      <c r="F236" s="8"/>
      <c r="G236" s="8"/>
    </row>
    <row r="237" spans="1:7" x14ac:dyDescent="0.25">
      <c r="A237" s="7" t="s">
        <v>348</v>
      </c>
      <c r="B237" s="8" t="s">
        <v>14</v>
      </c>
      <c r="C237" s="8" t="s">
        <v>28</v>
      </c>
      <c r="D237" s="8" t="s">
        <v>349</v>
      </c>
      <c r="E237" s="8">
        <v>21.73</v>
      </c>
      <c r="F237" s="8">
        <v>140.9</v>
      </c>
      <c r="G237" s="9">
        <f>ROUND(E237*F237,2)</f>
        <v>3061.76</v>
      </c>
    </row>
    <row r="238" spans="1:7" ht="78.75" x14ac:dyDescent="0.25">
      <c r="A238" s="8"/>
      <c r="B238" s="8"/>
      <c r="C238" s="8"/>
      <c r="D238" s="8" t="s">
        <v>350</v>
      </c>
      <c r="E238" s="8"/>
      <c r="F238" s="8"/>
      <c r="G238" s="8"/>
    </row>
    <row r="239" spans="1:7" x14ac:dyDescent="0.25">
      <c r="A239" s="7" t="s">
        <v>234</v>
      </c>
      <c r="B239" s="8" t="s">
        <v>14</v>
      </c>
      <c r="C239" s="8" t="s">
        <v>235</v>
      </c>
      <c r="D239" s="8" t="s">
        <v>236</v>
      </c>
      <c r="E239" s="8">
        <v>5.92</v>
      </c>
      <c r="F239" s="8">
        <v>58.68</v>
      </c>
      <c r="G239" s="9">
        <f>ROUND(E239*F239,2)</f>
        <v>347.39</v>
      </c>
    </row>
    <row r="240" spans="1:7" ht="168.75" x14ac:dyDescent="0.25">
      <c r="A240" s="8"/>
      <c r="B240" s="8"/>
      <c r="C240" s="8"/>
      <c r="D240" s="8" t="s">
        <v>237</v>
      </c>
      <c r="E240" s="8"/>
      <c r="F240" s="8"/>
      <c r="G240" s="8"/>
    </row>
    <row r="241" spans="1:7" x14ac:dyDescent="0.25">
      <c r="A241" s="7" t="s">
        <v>158</v>
      </c>
      <c r="B241" s="8" t="s">
        <v>14</v>
      </c>
      <c r="C241" s="8" t="s">
        <v>155</v>
      </c>
      <c r="D241" s="8" t="s">
        <v>159</v>
      </c>
      <c r="E241" s="8">
        <v>4</v>
      </c>
      <c r="F241" s="8">
        <v>81.75</v>
      </c>
      <c r="G241" s="9">
        <f>ROUND(E241*F241,2)</f>
        <v>327</v>
      </c>
    </row>
    <row r="242" spans="1:7" ht="78.75" x14ac:dyDescent="0.25">
      <c r="A242" s="8"/>
      <c r="B242" s="8"/>
      <c r="C242" s="8"/>
      <c r="D242" s="8" t="s">
        <v>160</v>
      </c>
      <c r="E242" s="8"/>
      <c r="F242" s="8"/>
      <c r="G242" s="8"/>
    </row>
    <row r="243" spans="1:7" x14ac:dyDescent="0.25">
      <c r="A243" s="7" t="s">
        <v>351</v>
      </c>
      <c r="B243" s="8" t="s">
        <v>14</v>
      </c>
      <c r="C243" s="8" t="s">
        <v>71</v>
      </c>
      <c r="D243" s="8" t="s">
        <v>352</v>
      </c>
      <c r="E243" s="8">
        <v>4.0999999999999996</v>
      </c>
      <c r="F243" s="8">
        <v>232.64</v>
      </c>
      <c r="G243" s="9">
        <f>ROUND(E243*F243,2)</f>
        <v>953.82</v>
      </c>
    </row>
    <row r="244" spans="1:7" ht="123.75" x14ac:dyDescent="0.25">
      <c r="A244" s="8"/>
      <c r="B244" s="8"/>
      <c r="C244" s="8"/>
      <c r="D244" s="8" t="s">
        <v>353</v>
      </c>
      <c r="E244" s="8"/>
      <c r="F244" s="8"/>
      <c r="G244" s="8"/>
    </row>
    <row r="245" spans="1:7" x14ac:dyDescent="0.25">
      <c r="A245" s="7" t="s">
        <v>354</v>
      </c>
      <c r="B245" s="8" t="s">
        <v>14</v>
      </c>
      <c r="C245" s="8" t="s">
        <v>4</v>
      </c>
      <c r="D245" s="8" t="s">
        <v>355</v>
      </c>
      <c r="E245" s="8">
        <v>2</v>
      </c>
      <c r="F245" s="8">
        <v>363.44</v>
      </c>
      <c r="G245" s="9">
        <f>ROUND(E245*F245,2)</f>
        <v>726.88</v>
      </c>
    </row>
    <row r="246" spans="1:7" ht="112.5" x14ac:dyDescent="0.25">
      <c r="A246" s="8"/>
      <c r="B246" s="8"/>
      <c r="C246" s="8"/>
      <c r="D246" s="8" t="s">
        <v>356</v>
      </c>
      <c r="E246" s="8"/>
      <c r="F246" s="8"/>
      <c r="G246" s="8"/>
    </row>
    <row r="247" spans="1:7" x14ac:dyDescent="0.25">
      <c r="A247" s="7" t="s">
        <v>357</v>
      </c>
      <c r="B247" s="8" t="s">
        <v>14</v>
      </c>
      <c r="C247" s="8" t="s">
        <v>358</v>
      </c>
      <c r="D247" s="8" t="s">
        <v>359</v>
      </c>
      <c r="E247" s="8">
        <v>4</v>
      </c>
      <c r="F247" s="8">
        <v>79.83</v>
      </c>
      <c r="G247" s="9">
        <f>ROUND(E247*F247,2)</f>
        <v>319.32</v>
      </c>
    </row>
    <row r="248" spans="1:7" ht="67.5" x14ac:dyDescent="0.25">
      <c r="A248" s="8"/>
      <c r="B248" s="8"/>
      <c r="C248" s="8"/>
      <c r="D248" s="8" t="s">
        <v>360</v>
      </c>
      <c r="E248" s="8"/>
      <c r="F248" s="8"/>
      <c r="G248" s="8"/>
    </row>
    <row r="249" spans="1:7" x14ac:dyDescent="0.25">
      <c r="A249" s="7" t="s">
        <v>361</v>
      </c>
      <c r="B249" s="8" t="s">
        <v>14</v>
      </c>
      <c r="C249" s="8" t="s">
        <v>4</v>
      </c>
      <c r="D249" s="8" t="s">
        <v>362</v>
      </c>
      <c r="E249" s="8">
        <v>3</v>
      </c>
      <c r="F249" s="8">
        <v>991.15</v>
      </c>
      <c r="G249" s="9">
        <f>ROUND(E249*F249,2)</f>
        <v>2973.45</v>
      </c>
    </row>
    <row r="250" spans="1:7" ht="90" x14ac:dyDescent="0.25">
      <c r="A250" s="8"/>
      <c r="B250" s="8"/>
      <c r="C250" s="8"/>
      <c r="D250" s="8" t="s">
        <v>363</v>
      </c>
      <c r="E250" s="8"/>
      <c r="F250" s="8"/>
      <c r="G250" s="8"/>
    </row>
    <row r="251" spans="1:7" x14ac:dyDescent="0.25">
      <c r="A251" s="7" t="s">
        <v>364</v>
      </c>
      <c r="B251" s="8" t="s">
        <v>14</v>
      </c>
      <c r="C251" s="8" t="s">
        <v>365</v>
      </c>
      <c r="D251" s="8" t="s">
        <v>366</v>
      </c>
      <c r="E251" s="8">
        <v>1</v>
      </c>
      <c r="F251" s="8">
        <v>49014.16</v>
      </c>
      <c r="G251" s="9">
        <f>ROUND(E251*F251,2)</f>
        <v>49014.16</v>
      </c>
    </row>
    <row r="252" spans="1:7" ht="292.5" x14ac:dyDescent="0.25">
      <c r="A252" s="8"/>
      <c r="B252" s="8"/>
      <c r="C252" s="8"/>
      <c r="D252" s="8" t="s">
        <v>367</v>
      </c>
      <c r="E252" s="8"/>
      <c r="F252" s="8"/>
      <c r="G252" s="8"/>
    </row>
    <row r="253" spans="1:7" x14ac:dyDescent="0.25">
      <c r="A253" s="8"/>
      <c r="B253" s="8"/>
      <c r="C253" s="8"/>
      <c r="D253" s="10" t="s">
        <v>368</v>
      </c>
      <c r="E253" s="8">
        <v>1</v>
      </c>
      <c r="F253" s="11">
        <f>G215+G217+G219+G221+G223+G225+G227+G229+G231+G233+G235+G237+G239+G241+G243+G245+G247+G249+G251</f>
        <v>61323.62</v>
      </c>
      <c r="G253" s="11">
        <f>ROUND(E253*F253,2)</f>
        <v>61323.62</v>
      </c>
    </row>
    <row r="254" spans="1:7" ht="0.95" customHeight="1" x14ac:dyDescent="0.25">
      <c r="A254" s="12"/>
      <c r="B254" s="12"/>
      <c r="C254" s="12"/>
      <c r="D254" s="12"/>
      <c r="E254" s="12"/>
      <c r="F254" s="12"/>
      <c r="G254" s="12"/>
    </row>
    <row r="255" spans="1:7" x14ac:dyDescent="0.25">
      <c r="A255" s="13" t="s">
        <v>369</v>
      </c>
      <c r="B255" s="13" t="s">
        <v>10</v>
      </c>
      <c r="C255" s="13" t="s">
        <v>11</v>
      </c>
      <c r="D255" s="13" t="s">
        <v>370</v>
      </c>
      <c r="E255" s="14">
        <f>E272</f>
        <v>1</v>
      </c>
      <c r="F255" s="14">
        <f>F272</f>
        <v>1874.38</v>
      </c>
      <c r="G255" s="14">
        <f>G272</f>
        <v>1874.38</v>
      </c>
    </row>
    <row r="256" spans="1:7" x14ac:dyDescent="0.25">
      <c r="A256" s="7" t="s">
        <v>128</v>
      </c>
      <c r="B256" s="8" t="s">
        <v>14</v>
      </c>
      <c r="C256" s="8" t="s">
        <v>28</v>
      </c>
      <c r="D256" s="8" t="s">
        <v>129</v>
      </c>
      <c r="E256" s="8">
        <v>1.63</v>
      </c>
      <c r="F256" s="8">
        <v>51.38</v>
      </c>
      <c r="G256" s="9">
        <f>ROUND(E256*F256,2)</f>
        <v>83.75</v>
      </c>
    </row>
    <row r="257" spans="1:7" ht="90" x14ac:dyDescent="0.25">
      <c r="A257" s="8"/>
      <c r="B257" s="8"/>
      <c r="C257" s="8"/>
      <c r="D257" s="8" t="s">
        <v>130</v>
      </c>
      <c r="E257" s="8"/>
      <c r="F257" s="8"/>
      <c r="G257" s="8"/>
    </row>
    <row r="258" spans="1:7" x14ac:dyDescent="0.25">
      <c r="A258" s="7" t="s">
        <v>332</v>
      </c>
      <c r="B258" s="8" t="s">
        <v>14</v>
      </c>
      <c r="C258" s="8" t="s">
        <v>333</v>
      </c>
      <c r="D258" s="8" t="s">
        <v>334</v>
      </c>
      <c r="E258" s="8">
        <v>7.77</v>
      </c>
      <c r="F258" s="8">
        <v>49.1</v>
      </c>
      <c r="G258" s="9">
        <f>ROUND(E258*F258,2)</f>
        <v>381.51</v>
      </c>
    </row>
    <row r="259" spans="1:7" ht="90" x14ac:dyDescent="0.25">
      <c r="A259" s="8"/>
      <c r="B259" s="8"/>
      <c r="C259" s="8"/>
      <c r="D259" s="8" t="s">
        <v>335</v>
      </c>
      <c r="E259" s="8"/>
      <c r="F259" s="8"/>
      <c r="G259" s="8"/>
    </row>
    <row r="260" spans="1:7" x14ac:dyDescent="0.25">
      <c r="A260" s="7" t="s">
        <v>225</v>
      </c>
      <c r="B260" s="8" t="s">
        <v>14</v>
      </c>
      <c r="C260" s="8" t="s">
        <v>28</v>
      </c>
      <c r="D260" s="8" t="s">
        <v>226</v>
      </c>
      <c r="E260" s="8">
        <v>2.2799999999999998</v>
      </c>
      <c r="F260" s="8">
        <v>12.41</v>
      </c>
      <c r="G260" s="9">
        <f>ROUND(E260*F260,2)</f>
        <v>28.29</v>
      </c>
    </row>
    <row r="261" spans="1:7" ht="67.5" x14ac:dyDescent="0.25">
      <c r="A261" s="8"/>
      <c r="B261" s="8"/>
      <c r="C261" s="8"/>
      <c r="D261" s="8" t="s">
        <v>227</v>
      </c>
      <c r="E261" s="8"/>
      <c r="F261" s="8"/>
      <c r="G261" s="8"/>
    </row>
    <row r="262" spans="1:7" x14ac:dyDescent="0.25">
      <c r="A262" s="7" t="s">
        <v>247</v>
      </c>
      <c r="B262" s="8" t="s">
        <v>14</v>
      </c>
      <c r="C262" s="8" t="s">
        <v>28</v>
      </c>
      <c r="D262" s="8" t="s">
        <v>248</v>
      </c>
      <c r="E262" s="8">
        <v>2.2799999999999998</v>
      </c>
      <c r="F262" s="8">
        <v>4.7699999999999996</v>
      </c>
      <c r="G262" s="9">
        <f>ROUND(E262*F262,2)</f>
        <v>10.88</v>
      </c>
    </row>
    <row r="263" spans="1:7" ht="67.5" x14ac:dyDescent="0.25">
      <c r="A263" s="8"/>
      <c r="B263" s="8"/>
      <c r="C263" s="8"/>
      <c r="D263" s="8" t="s">
        <v>249</v>
      </c>
      <c r="E263" s="8"/>
      <c r="F263" s="8"/>
      <c r="G263" s="8"/>
    </row>
    <row r="264" spans="1:7" x14ac:dyDescent="0.25">
      <c r="A264" s="7" t="s">
        <v>151</v>
      </c>
      <c r="B264" s="8" t="s">
        <v>14</v>
      </c>
      <c r="C264" s="8" t="s">
        <v>28</v>
      </c>
      <c r="D264" s="8" t="s">
        <v>152</v>
      </c>
      <c r="E264" s="8">
        <v>7.77</v>
      </c>
      <c r="F264" s="8">
        <v>27.25</v>
      </c>
      <c r="G264" s="9">
        <f>ROUND(E264*F264,2)</f>
        <v>211.73</v>
      </c>
    </row>
    <row r="265" spans="1:7" ht="258.75" x14ac:dyDescent="0.25">
      <c r="A265" s="8"/>
      <c r="B265" s="8"/>
      <c r="C265" s="8"/>
      <c r="D265" s="8" t="s">
        <v>153</v>
      </c>
      <c r="E265" s="8"/>
      <c r="F265" s="8"/>
      <c r="G265" s="8"/>
    </row>
    <row r="266" spans="1:7" x14ac:dyDescent="0.25">
      <c r="A266" s="7" t="s">
        <v>191</v>
      </c>
      <c r="B266" s="8" t="s">
        <v>14</v>
      </c>
      <c r="C266" s="8" t="s">
        <v>192</v>
      </c>
      <c r="D266" s="8" t="s">
        <v>193</v>
      </c>
      <c r="E266" s="8">
        <v>10.35</v>
      </c>
      <c r="F266" s="8">
        <v>13.3</v>
      </c>
      <c r="G266" s="9">
        <f>ROUND(E266*F266,2)</f>
        <v>137.66</v>
      </c>
    </row>
    <row r="267" spans="1:7" ht="45" x14ac:dyDescent="0.25">
      <c r="A267" s="8"/>
      <c r="B267" s="8"/>
      <c r="C267" s="8"/>
      <c r="D267" s="8" t="s">
        <v>194</v>
      </c>
      <c r="E267" s="8"/>
      <c r="F267" s="8"/>
      <c r="G267" s="8"/>
    </row>
    <row r="268" spans="1:7" x14ac:dyDescent="0.25">
      <c r="A268" s="7" t="s">
        <v>371</v>
      </c>
      <c r="B268" s="8" t="s">
        <v>14</v>
      </c>
      <c r="C268" s="8" t="s">
        <v>192</v>
      </c>
      <c r="D268" s="8" t="s">
        <v>372</v>
      </c>
      <c r="E268" s="8">
        <v>6.5</v>
      </c>
      <c r="F268" s="8">
        <v>124.25</v>
      </c>
      <c r="G268" s="9">
        <f>ROUND(E268*F268,2)</f>
        <v>807.63</v>
      </c>
    </row>
    <row r="269" spans="1:7" ht="146.25" x14ac:dyDescent="0.25">
      <c r="A269" s="8"/>
      <c r="B269" s="8"/>
      <c r="C269" s="8"/>
      <c r="D269" s="8" t="s">
        <v>373</v>
      </c>
      <c r="E269" s="8"/>
      <c r="F269" s="8"/>
      <c r="G269" s="8"/>
    </row>
    <row r="270" spans="1:7" x14ac:dyDescent="0.25">
      <c r="A270" s="7" t="s">
        <v>374</v>
      </c>
      <c r="B270" s="8" t="s">
        <v>14</v>
      </c>
      <c r="C270" s="8" t="s">
        <v>192</v>
      </c>
      <c r="D270" s="8" t="s">
        <v>375</v>
      </c>
      <c r="E270" s="8">
        <v>3.75</v>
      </c>
      <c r="F270" s="8">
        <v>56.78</v>
      </c>
      <c r="G270" s="9">
        <f>ROUND(E270*F270,2)</f>
        <v>212.93</v>
      </c>
    </row>
    <row r="271" spans="1:7" ht="101.25" x14ac:dyDescent="0.25">
      <c r="A271" s="8"/>
      <c r="B271" s="8"/>
      <c r="C271" s="8"/>
      <c r="D271" s="8" t="s">
        <v>376</v>
      </c>
      <c r="E271" s="8"/>
      <c r="F271" s="8"/>
      <c r="G271" s="8"/>
    </row>
    <row r="272" spans="1:7" x14ac:dyDescent="0.25">
      <c r="A272" s="8"/>
      <c r="B272" s="8"/>
      <c r="C272" s="8"/>
      <c r="D272" s="10" t="s">
        <v>377</v>
      </c>
      <c r="E272" s="8">
        <v>1</v>
      </c>
      <c r="F272" s="11">
        <f>G256+G258+G260+G262+G264+G266+G268+G270</f>
        <v>1874.38</v>
      </c>
      <c r="G272" s="11">
        <f>ROUND(E272*F272,2)</f>
        <v>1874.38</v>
      </c>
    </row>
    <row r="273" spans="1:7" ht="0.95" customHeight="1" x14ac:dyDescent="0.25">
      <c r="A273" s="12"/>
      <c r="B273" s="12"/>
      <c r="C273" s="12"/>
      <c r="D273" s="12"/>
      <c r="E273" s="12"/>
      <c r="F273" s="12"/>
      <c r="G273" s="12"/>
    </row>
    <row r="274" spans="1:7" x14ac:dyDescent="0.25">
      <c r="A274" s="13" t="s">
        <v>378</v>
      </c>
      <c r="B274" s="13" t="s">
        <v>10</v>
      </c>
      <c r="C274" s="13" t="s">
        <v>11</v>
      </c>
      <c r="D274" s="13" t="s">
        <v>379</v>
      </c>
      <c r="E274" s="14">
        <f>E293</f>
        <v>1</v>
      </c>
      <c r="F274" s="14">
        <f>F293</f>
        <v>12893.25</v>
      </c>
      <c r="G274" s="14">
        <f>G293</f>
        <v>12893.25</v>
      </c>
    </row>
    <row r="275" spans="1:7" x14ac:dyDescent="0.25">
      <c r="A275" s="7" t="s">
        <v>380</v>
      </c>
      <c r="B275" s="8" t="s">
        <v>14</v>
      </c>
      <c r="C275" s="8" t="s">
        <v>71</v>
      </c>
      <c r="D275" s="8" t="s">
        <v>381</v>
      </c>
      <c r="E275" s="8">
        <v>21.4</v>
      </c>
      <c r="F275" s="8">
        <v>70.22</v>
      </c>
      <c r="G275" s="9">
        <f>ROUND(E275*F275,2)</f>
        <v>1502.71</v>
      </c>
    </row>
    <row r="276" spans="1:7" ht="135" x14ac:dyDescent="0.25">
      <c r="A276" s="8"/>
      <c r="B276" s="8"/>
      <c r="C276" s="8"/>
      <c r="D276" s="8" t="s">
        <v>382</v>
      </c>
      <c r="E276" s="8"/>
      <c r="F276" s="8"/>
      <c r="G276" s="8"/>
    </row>
    <row r="277" spans="1:7" x14ac:dyDescent="0.25">
      <c r="A277" s="7" t="s">
        <v>128</v>
      </c>
      <c r="B277" s="8" t="s">
        <v>14</v>
      </c>
      <c r="C277" s="8" t="s">
        <v>28</v>
      </c>
      <c r="D277" s="8" t="s">
        <v>129</v>
      </c>
      <c r="E277" s="8">
        <v>26.96</v>
      </c>
      <c r="F277" s="8">
        <v>51.38</v>
      </c>
      <c r="G277" s="9">
        <f>ROUND(E277*F277,2)</f>
        <v>1385.2</v>
      </c>
    </row>
    <row r="278" spans="1:7" ht="90" x14ac:dyDescent="0.25">
      <c r="A278" s="8"/>
      <c r="B278" s="8"/>
      <c r="C278" s="8"/>
      <c r="D278" s="8" t="s">
        <v>130</v>
      </c>
      <c r="E278" s="8"/>
      <c r="F278" s="8"/>
      <c r="G278" s="8"/>
    </row>
    <row r="279" spans="1:7" x14ac:dyDescent="0.25">
      <c r="A279" s="7" t="s">
        <v>336</v>
      </c>
      <c r="B279" s="8" t="s">
        <v>14</v>
      </c>
      <c r="C279" s="8" t="s">
        <v>337</v>
      </c>
      <c r="D279" s="8" t="s">
        <v>338</v>
      </c>
      <c r="E279" s="8">
        <v>0.8</v>
      </c>
      <c r="F279" s="8">
        <v>370.01</v>
      </c>
      <c r="G279" s="9">
        <f>ROUND(E279*F279,2)</f>
        <v>296.01</v>
      </c>
    </row>
    <row r="280" spans="1:7" ht="78.75" x14ac:dyDescent="0.25">
      <c r="A280" s="8"/>
      <c r="B280" s="8"/>
      <c r="C280" s="8"/>
      <c r="D280" s="8" t="s">
        <v>339</v>
      </c>
      <c r="E280" s="8"/>
      <c r="F280" s="8"/>
      <c r="G280" s="8"/>
    </row>
    <row r="281" spans="1:7" x14ac:dyDescent="0.25">
      <c r="A281" s="7" t="s">
        <v>332</v>
      </c>
      <c r="B281" s="8" t="s">
        <v>14</v>
      </c>
      <c r="C281" s="8" t="s">
        <v>333</v>
      </c>
      <c r="D281" s="8" t="s">
        <v>334</v>
      </c>
      <c r="E281" s="8">
        <v>19.260000000000002</v>
      </c>
      <c r="F281" s="8">
        <v>49.1</v>
      </c>
      <c r="G281" s="9">
        <f>ROUND(E281*F281,2)</f>
        <v>945.67</v>
      </c>
    </row>
    <row r="282" spans="1:7" ht="90" x14ac:dyDescent="0.25">
      <c r="A282" s="8"/>
      <c r="B282" s="8"/>
      <c r="C282" s="8"/>
      <c r="D282" s="8" t="s">
        <v>335</v>
      </c>
      <c r="E282" s="8"/>
      <c r="F282" s="8"/>
      <c r="G282" s="8"/>
    </row>
    <row r="283" spans="1:7" x14ac:dyDescent="0.25">
      <c r="A283" s="7" t="s">
        <v>225</v>
      </c>
      <c r="B283" s="8" t="s">
        <v>14</v>
      </c>
      <c r="C283" s="8" t="s">
        <v>28</v>
      </c>
      <c r="D283" s="8" t="s">
        <v>226</v>
      </c>
      <c r="E283" s="8">
        <v>17.43</v>
      </c>
      <c r="F283" s="8">
        <v>12.41</v>
      </c>
      <c r="G283" s="9">
        <f>ROUND(E283*F283,2)</f>
        <v>216.31</v>
      </c>
    </row>
    <row r="284" spans="1:7" ht="67.5" x14ac:dyDescent="0.25">
      <c r="A284" s="8"/>
      <c r="B284" s="8"/>
      <c r="C284" s="8"/>
      <c r="D284" s="8" t="s">
        <v>227</v>
      </c>
      <c r="E284" s="8"/>
      <c r="F284" s="8"/>
      <c r="G284" s="8"/>
    </row>
    <row r="285" spans="1:7" x14ac:dyDescent="0.25">
      <c r="A285" s="7" t="s">
        <v>247</v>
      </c>
      <c r="B285" s="8" t="s">
        <v>14</v>
      </c>
      <c r="C285" s="8" t="s">
        <v>28</v>
      </c>
      <c r="D285" s="8" t="s">
        <v>248</v>
      </c>
      <c r="E285" s="8">
        <v>17.43</v>
      </c>
      <c r="F285" s="8">
        <v>4.7699999999999996</v>
      </c>
      <c r="G285" s="9">
        <f>ROUND(E285*F285,2)</f>
        <v>83.14</v>
      </c>
    </row>
    <row r="286" spans="1:7" ht="67.5" x14ac:dyDescent="0.25">
      <c r="A286" s="8"/>
      <c r="B286" s="8"/>
      <c r="C286" s="8"/>
      <c r="D286" s="8" t="s">
        <v>249</v>
      </c>
      <c r="E286" s="8"/>
      <c r="F286" s="8"/>
      <c r="G286" s="8"/>
    </row>
    <row r="287" spans="1:7" x14ac:dyDescent="0.25">
      <c r="A287" s="7" t="s">
        <v>151</v>
      </c>
      <c r="B287" s="8" t="s">
        <v>14</v>
      </c>
      <c r="C287" s="8" t="s">
        <v>28</v>
      </c>
      <c r="D287" s="8" t="s">
        <v>152</v>
      </c>
      <c r="E287" s="8">
        <v>19.260000000000002</v>
      </c>
      <c r="F287" s="8">
        <v>27.25</v>
      </c>
      <c r="G287" s="9">
        <f>ROUND(E287*F287,2)</f>
        <v>524.84</v>
      </c>
    </row>
    <row r="288" spans="1:7" ht="258.75" x14ac:dyDescent="0.25">
      <c r="A288" s="8"/>
      <c r="B288" s="8"/>
      <c r="C288" s="8"/>
      <c r="D288" s="8" t="s">
        <v>153</v>
      </c>
      <c r="E288" s="8"/>
      <c r="F288" s="8"/>
      <c r="G288" s="8"/>
    </row>
    <row r="289" spans="1:7" x14ac:dyDescent="0.25">
      <c r="A289" s="7" t="s">
        <v>383</v>
      </c>
      <c r="B289" s="8" t="s">
        <v>14</v>
      </c>
      <c r="C289" s="8" t="s">
        <v>384</v>
      </c>
      <c r="D289" s="8" t="s">
        <v>385</v>
      </c>
      <c r="E289" s="8">
        <v>26.8</v>
      </c>
      <c r="F289" s="8">
        <v>282.87</v>
      </c>
      <c r="G289" s="9">
        <f>ROUND(E289*F289,2)</f>
        <v>7580.92</v>
      </c>
    </row>
    <row r="290" spans="1:7" ht="78.75" x14ac:dyDescent="0.25">
      <c r="A290" s="8"/>
      <c r="B290" s="8"/>
      <c r="C290" s="8"/>
      <c r="D290" s="8" t="s">
        <v>386</v>
      </c>
      <c r="E290" s="8"/>
      <c r="F290" s="8"/>
      <c r="G290" s="8"/>
    </row>
    <row r="291" spans="1:7" x14ac:dyDescent="0.25">
      <c r="A291" s="7" t="s">
        <v>387</v>
      </c>
      <c r="B291" s="8" t="s">
        <v>14</v>
      </c>
      <c r="C291" s="8" t="s">
        <v>71</v>
      </c>
      <c r="D291" s="8" t="s">
        <v>388</v>
      </c>
      <c r="E291" s="8">
        <v>21.4</v>
      </c>
      <c r="F291" s="8">
        <v>16.75</v>
      </c>
      <c r="G291" s="9">
        <f>ROUND(E291*F291,2)</f>
        <v>358.45</v>
      </c>
    </row>
    <row r="292" spans="1:7" ht="56.25" x14ac:dyDescent="0.25">
      <c r="A292" s="8"/>
      <c r="B292" s="8"/>
      <c r="C292" s="8"/>
      <c r="D292" s="8" t="s">
        <v>389</v>
      </c>
      <c r="E292" s="8"/>
      <c r="F292" s="8"/>
      <c r="G292" s="8"/>
    </row>
    <row r="293" spans="1:7" x14ac:dyDescent="0.25">
      <c r="A293" s="8"/>
      <c r="B293" s="8"/>
      <c r="C293" s="8"/>
      <c r="D293" s="10" t="s">
        <v>390</v>
      </c>
      <c r="E293" s="8">
        <v>1</v>
      </c>
      <c r="F293" s="11">
        <f>G275+G277+G279+G281+G283+G285+G287+G289+G291</f>
        <v>12893.25</v>
      </c>
      <c r="G293" s="11">
        <f>ROUND(E293*F293,2)</f>
        <v>12893.25</v>
      </c>
    </row>
    <row r="294" spans="1:7" ht="0.95" customHeight="1" x14ac:dyDescent="0.25">
      <c r="A294" s="12"/>
      <c r="B294" s="12"/>
      <c r="C294" s="12"/>
      <c r="D294" s="12"/>
      <c r="E294" s="12"/>
      <c r="F294" s="12"/>
      <c r="G294" s="12"/>
    </row>
    <row r="295" spans="1:7" x14ac:dyDescent="0.25">
      <c r="A295" s="13" t="s">
        <v>391</v>
      </c>
      <c r="B295" s="13" t="s">
        <v>10</v>
      </c>
      <c r="C295" s="13" t="s">
        <v>11</v>
      </c>
      <c r="D295" s="13" t="s">
        <v>392</v>
      </c>
      <c r="E295" s="14">
        <f>E302</f>
        <v>1</v>
      </c>
      <c r="F295" s="14">
        <f>F302</f>
        <v>148529.26999999999</v>
      </c>
      <c r="G295" s="14">
        <f>G302</f>
        <v>148529.26999999999</v>
      </c>
    </row>
    <row r="296" spans="1:7" x14ac:dyDescent="0.25">
      <c r="A296" s="7" t="s">
        <v>393</v>
      </c>
      <c r="B296" s="8" t="s">
        <v>14</v>
      </c>
      <c r="C296" s="8" t="s">
        <v>28</v>
      </c>
      <c r="D296" s="8" t="s">
        <v>394</v>
      </c>
      <c r="E296" s="8">
        <v>1232.1500000000001</v>
      </c>
      <c r="F296" s="8">
        <v>116.33</v>
      </c>
      <c r="G296" s="9">
        <f>ROUND(E296*F296,2)</f>
        <v>143336.01</v>
      </c>
    </row>
    <row r="297" spans="1:7" ht="56.25" x14ac:dyDescent="0.25">
      <c r="A297" s="8"/>
      <c r="B297" s="8"/>
      <c r="C297" s="8"/>
      <c r="D297" s="8" t="s">
        <v>395</v>
      </c>
      <c r="E297" s="8"/>
      <c r="F297" s="8"/>
      <c r="G297" s="8"/>
    </row>
    <row r="298" spans="1:7" x14ac:dyDescent="0.25">
      <c r="A298" s="7" t="s">
        <v>396</v>
      </c>
      <c r="B298" s="8" t="s">
        <v>14</v>
      </c>
      <c r="C298" s="8" t="s">
        <v>192</v>
      </c>
      <c r="D298" s="8" t="s">
        <v>397</v>
      </c>
      <c r="E298" s="8">
        <v>144.65</v>
      </c>
      <c r="F298" s="8">
        <v>29.94</v>
      </c>
      <c r="G298" s="9">
        <f>ROUND(E298*F298,2)</f>
        <v>4330.82</v>
      </c>
    </row>
    <row r="299" spans="1:7" ht="67.5" x14ac:dyDescent="0.25">
      <c r="A299" s="8"/>
      <c r="B299" s="8"/>
      <c r="C299" s="8"/>
      <c r="D299" s="8" t="s">
        <v>398</v>
      </c>
      <c r="E299" s="8"/>
      <c r="F299" s="8"/>
      <c r="G299" s="8"/>
    </row>
    <row r="300" spans="1:7" x14ac:dyDescent="0.25">
      <c r="A300" s="7" t="s">
        <v>399</v>
      </c>
      <c r="B300" s="8" t="s">
        <v>14</v>
      </c>
      <c r="C300" s="8" t="s">
        <v>317</v>
      </c>
      <c r="D300" s="8" t="s">
        <v>400</v>
      </c>
      <c r="E300" s="8">
        <v>1</v>
      </c>
      <c r="F300" s="8">
        <v>862.44</v>
      </c>
      <c r="G300" s="9">
        <f>ROUND(E300*F300,2)</f>
        <v>862.44</v>
      </c>
    </row>
    <row r="301" spans="1:7" ht="56.25" x14ac:dyDescent="0.25">
      <c r="A301" s="8"/>
      <c r="B301" s="8"/>
      <c r="C301" s="8"/>
      <c r="D301" s="8" t="s">
        <v>401</v>
      </c>
      <c r="E301" s="8"/>
      <c r="F301" s="8"/>
      <c r="G301" s="8"/>
    </row>
    <row r="302" spans="1:7" x14ac:dyDescent="0.25">
      <c r="A302" s="8"/>
      <c r="B302" s="8"/>
      <c r="C302" s="8"/>
      <c r="D302" s="10" t="s">
        <v>402</v>
      </c>
      <c r="E302" s="8">
        <v>1</v>
      </c>
      <c r="F302" s="11">
        <f>G296+G298+G300</f>
        <v>148529.26999999999</v>
      </c>
      <c r="G302" s="11">
        <f>ROUND(E302*F302,2)</f>
        <v>148529.26999999999</v>
      </c>
    </row>
    <row r="303" spans="1:7" ht="0.95" customHeight="1" x14ac:dyDescent="0.25">
      <c r="A303" s="12"/>
      <c r="B303" s="12"/>
      <c r="C303" s="12"/>
      <c r="D303" s="12"/>
      <c r="E303" s="12"/>
      <c r="F303" s="12"/>
      <c r="G303" s="12"/>
    </row>
    <row r="304" spans="1:7" x14ac:dyDescent="0.25">
      <c r="A304" s="8"/>
      <c r="B304" s="8"/>
      <c r="C304" s="8"/>
      <c r="D304" s="10" t="s">
        <v>403</v>
      </c>
      <c r="E304" s="8">
        <v>1</v>
      </c>
      <c r="F304" s="11">
        <f>G97+G146+G183+G214+G255+G274+G295</f>
        <v>888821.12</v>
      </c>
      <c r="G304" s="11">
        <f>ROUND(E304*F304,2)</f>
        <v>888821.12</v>
      </c>
    </row>
    <row r="305" spans="1:7" ht="0.95" customHeight="1" x14ac:dyDescent="0.25">
      <c r="A305" s="12"/>
      <c r="B305" s="12"/>
      <c r="C305" s="12"/>
      <c r="D305" s="12"/>
      <c r="E305" s="12"/>
      <c r="F305" s="12"/>
      <c r="G305" s="12"/>
    </row>
    <row r="306" spans="1:7" x14ac:dyDescent="0.25">
      <c r="A306" s="5" t="s">
        <v>404</v>
      </c>
      <c r="B306" s="5" t="s">
        <v>10</v>
      </c>
      <c r="C306" s="5" t="s">
        <v>11</v>
      </c>
      <c r="D306" s="5" t="s">
        <v>405</v>
      </c>
      <c r="E306" s="6">
        <f>E377</f>
        <v>1</v>
      </c>
      <c r="F306" s="6">
        <f>F377</f>
        <v>121089.95</v>
      </c>
      <c r="G306" s="6">
        <f>G377</f>
        <v>121089.95</v>
      </c>
    </row>
    <row r="307" spans="1:7" x14ac:dyDescent="0.25">
      <c r="A307" s="7" t="s">
        <v>406</v>
      </c>
      <c r="B307" s="8" t="s">
        <v>14</v>
      </c>
      <c r="C307" s="8" t="s">
        <v>384</v>
      </c>
      <c r="D307" s="8" t="s">
        <v>407</v>
      </c>
      <c r="E307" s="8">
        <v>15.15</v>
      </c>
      <c r="F307" s="8">
        <v>102.07</v>
      </c>
      <c r="G307" s="9">
        <f>ROUND(E307*F307,2)</f>
        <v>1546.36</v>
      </c>
    </row>
    <row r="308" spans="1:7" ht="67.5" x14ac:dyDescent="0.25">
      <c r="A308" s="8"/>
      <c r="B308" s="8"/>
      <c r="C308" s="8"/>
      <c r="D308" s="8" t="s">
        <v>408</v>
      </c>
      <c r="E308" s="8"/>
      <c r="F308" s="8"/>
      <c r="G308" s="8"/>
    </row>
    <row r="309" spans="1:7" x14ac:dyDescent="0.25">
      <c r="A309" s="7" t="s">
        <v>409</v>
      </c>
      <c r="B309" s="8" t="s">
        <v>14</v>
      </c>
      <c r="C309" s="8" t="s">
        <v>358</v>
      </c>
      <c r="D309" s="8" t="s">
        <v>410</v>
      </c>
      <c r="E309" s="8">
        <v>5</v>
      </c>
      <c r="F309" s="8">
        <v>765.7</v>
      </c>
      <c r="G309" s="9">
        <f>ROUND(E309*F309,2)</f>
        <v>3828.5</v>
      </c>
    </row>
    <row r="310" spans="1:7" ht="258.75" x14ac:dyDescent="0.25">
      <c r="A310" s="8"/>
      <c r="B310" s="8"/>
      <c r="C310" s="8"/>
      <c r="D310" s="8" t="s">
        <v>411</v>
      </c>
      <c r="E310" s="8"/>
      <c r="F310" s="8"/>
      <c r="G310" s="8"/>
    </row>
    <row r="311" spans="1:7" x14ac:dyDescent="0.25">
      <c r="A311" s="7" t="s">
        <v>412</v>
      </c>
      <c r="B311" s="8" t="s">
        <v>14</v>
      </c>
      <c r="C311" s="8" t="s">
        <v>358</v>
      </c>
      <c r="D311" s="8" t="s">
        <v>413</v>
      </c>
      <c r="E311" s="8">
        <v>8</v>
      </c>
      <c r="F311" s="8">
        <v>765.7</v>
      </c>
      <c r="G311" s="9">
        <f>ROUND(E311*F311,2)</f>
        <v>6125.6</v>
      </c>
    </row>
    <row r="312" spans="1:7" ht="247.5" x14ac:dyDescent="0.25">
      <c r="A312" s="8"/>
      <c r="B312" s="8"/>
      <c r="C312" s="8"/>
      <c r="D312" s="8" t="s">
        <v>414</v>
      </c>
      <c r="E312" s="8"/>
      <c r="F312" s="8"/>
      <c r="G312" s="8"/>
    </row>
    <row r="313" spans="1:7" x14ac:dyDescent="0.25">
      <c r="A313" s="7" t="s">
        <v>415</v>
      </c>
      <c r="B313" s="8" t="s">
        <v>14</v>
      </c>
      <c r="C313" s="8" t="s">
        <v>358</v>
      </c>
      <c r="D313" s="8" t="s">
        <v>416</v>
      </c>
      <c r="E313" s="8">
        <v>8</v>
      </c>
      <c r="F313" s="8">
        <v>774.45</v>
      </c>
      <c r="G313" s="9">
        <f>ROUND(E313*F313,2)</f>
        <v>6195.6</v>
      </c>
    </row>
    <row r="314" spans="1:7" ht="258.75" x14ac:dyDescent="0.25">
      <c r="A314" s="8"/>
      <c r="B314" s="8"/>
      <c r="C314" s="8"/>
      <c r="D314" s="8" t="s">
        <v>417</v>
      </c>
      <c r="E314" s="8"/>
      <c r="F314" s="8"/>
      <c r="G314" s="8"/>
    </row>
    <row r="315" spans="1:7" x14ac:dyDescent="0.25">
      <c r="A315" s="7" t="s">
        <v>418</v>
      </c>
      <c r="B315" s="8" t="s">
        <v>14</v>
      </c>
      <c r="C315" s="8" t="s">
        <v>358</v>
      </c>
      <c r="D315" s="8" t="s">
        <v>419</v>
      </c>
      <c r="E315" s="8">
        <v>5</v>
      </c>
      <c r="F315" s="8">
        <v>774.45</v>
      </c>
      <c r="G315" s="9">
        <f>ROUND(E315*F315,2)</f>
        <v>3872.25</v>
      </c>
    </row>
    <row r="316" spans="1:7" ht="247.5" x14ac:dyDescent="0.25">
      <c r="A316" s="8"/>
      <c r="B316" s="8"/>
      <c r="C316" s="8"/>
      <c r="D316" s="8" t="s">
        <v>420</v>
      </c>
      <c r="E316" s="8"/>
      <c r="F316" s="8"/>
      <c r="G316" s="8"/>
    </row>
    <row r="317" spans="1:7" x14ac:dyDescent="0.25">
      <c r="A317" s="7" t="s">
        <v>421</v>
      </c>
      <c r="B317" s="8" t="s">
        <v>14</v>
      </c>
      <c r="C317" s="8" t="s">
        <v>358</v>
      </c>
      <c r="D317" s="8" t="s">
        <v>422</v>
      </c>
      <c r="E317" s="8">
        <v>8</v>
      </c>
      <c r="F317" s="8">
        <v>774.45</v>
      </c>
      <c r="G317" s="9">
        <f>ROUND(E317*F317,2)</f>
        <v>6195.6</v>
      </c>
    </row>
    <row r="318" spans="1:7" ht="247.5" x14ac:dyDescent="0.25">
      <c r="A318" s="8"/>
      <c r="B318" s="8"/>
      <c r="C318" s="8"/>
      <c r="D318" s="8" t="s">
        <v>423</v>
      </c>
      <c r="E318" s="8"/>
      <c r="F318" s="8"/>
      <c r="G318" s="8"/>
    </row>
    <row r="319" spans="1:7" x14ac:dyDescent="0.25">
      <c r="A319" s="7" t="s">
        <v>424</v>
      </c>
      <c r="B319" s="8" t="s">
        <v>14</v>
      </c>
      <c r="C319" s="8" t="s">
        <v>358</v>
      </c>
      <c r="D319" s="8" t="s">
        <v>425</v>
      </c>
      <c r="E319" s="8">
        <v>3</v>
      </c>
      <c r="F319" s="8">
        <v>1118.3</v>
      </c>
      <c r="G319" s="9">
        <f>ROUND(E319*F319,2)</f>
        <v>3354.9</v>
      </c>
    </row>
    <row r="320" spans="1:7" ht="247.5" x14ac:dyDescent="0.25">
      <c r="A320" s="8"/>
      <c r="B320" s="8"/>
      <c r="C320" s="8"/>
      <c r="D320" s="8" t="s">
        <v>426</v>
      </c>
      <c r="E320" s="8"/>
      <c r="F320" s="8"/>
      <c r="G320" s="8"/>
    </row>
    <row r="321" spans="1:7" x14ac:dyDescent="0.25">
      <c r="A321" s="7" t="s">
        <v>427</v>
      </c>
      <c r="B321" s="8" t="s">
        <v>14</v>
      </c>
      <c r="C321" s="8" t="s">
        <v>358</v>
      </c>
      <c r="D321" s="8" t="s">
        <v>428</v>
      </c>
      <c r="E321" s="8">
        <v>2</v>
      </c>
      <c r="F321" s="8">
        <v>1224.3900000000001</v>
      </c>
      <c r="G321" s="9">
        <f>ROUND(E321*F321,2)</f>
        <v>2448.7800000000002</v>
      </c>
    </row>
    <row r="322" spans="1:7" ht="247.5" x14ac:dyDescent="0.25">
      <c r="A322" s="8"/>
      <c r="B322" s="8"/>
      <c r="C322" s="8"/>
      <c r="D322" s="8" t="s">
        <v>429</v>
      </c>
      <c r="E322" s="8"/>
      <c r="F322" s="8"/>
      <c r="G322" s="8"/>
    </row>
    <row r="323" spans="1:7" x14ac:dyDescent="0.25">
      <c r="A323" s="7" t="s">
        <v>430</v>
      </c>
      <c r="B323" s="8" t="s">
        <v>14</v>
      </c>
      <c r="C323" s="8" t="s">
        <v>358</v>
      </c>
      <c r="D323" s="8" t="s">
        <v>431</v>
      </c>
      <c r="E323" s="8">
        <v>1</v>
      </c>
      <c r="F323" s="8">
        <v>1148.5999999999999</v>
      </c>
      <c r="G323" s="9">
        <f>ROUND(E323*F323,2)</f>
        <v>1148.5999999999999</v>
      </c>
    </row>
    <row r="324" spans="1:7" ht="258.75" x14ac:dyDescent="0.25">
      <c r="A324" s="8"/>
      <c r="B324" s="8"/>
      <c r="C324" s="8"/>
      <c r="D324" s="8" t="s">
        <v>432</v>
      </c>
      <c r="E324" s="8"/>
      <c r="F324" s="8"/>
      <c r="G324" s="8"/>
    </row>
    <row r="325" spans="1:7" x14ac:dyDescent="0.25">
      <c r="A325" s="7" t="s">
        <v>433</v>
      </c>
      <c r="B325" s="8" t="s">
        <v>14</v>
      </c>
      <c r="C325" s="8" t="s">
        <v>358</v>
      </c>
      <c r="D325" s="8" t="s">
        <v>434</v>
      </c>
      <c r="E325" s="8">
        <v>3</v>
      </c>
      <c r="F325" s="8">
        <v>1148.5999999999999</v>
      </c>
      <c r="G325" s="9">
        <f>ROUND(E325*F325,2)</f>
        <v>3445.8</v>
      </c>
    </row>
    <row r="326" spans="1:7" ht="258.75" x14ac:dyDescent="0.25">
      <c r="A326" s="8"/>
      <c r="B326" s="8"/>
      <c r="C326" s="8"/>
      <c r="D326" s="8" t="s">
        <v>435</v>
      </c>
      <c r="E326" s="8"/>
      <c r="F326" s="8"/>
      <c r="G326" s="8"/>
    </row>
    <row r="327" spans="1:7" x14ac:dyDescent="0.25">
      <c r="A327" s="7" t="s">
        <v>436</v>
      </c>
      <c r="B327" s="8" t="s">
        <v>14</v>
      </c>
      <c r="C327" s="8" t="s">
        <v>358</v>
      </c>
      <c r="D327" s="8" t="s">
        <v>437</v>
      </c>
      <c r="E327" s="8">
        <v>0</v>
      </c>
      <c r="F327" s="8">
        <v>1148.5999999999999</v>
      </c>
      <c r="G327" s="9">
        <f>ROUND(E327*F327,2)</f>
        <v>0</v>
      </c>
    </row>
    <row r="328" spans="1:7" ht="247.5" x14ac:dyDescent="0.25">
      <c r="A328" s="8"/>
      <c r="B328" s="8"/>
      <c r="C328" s="8"/>
      <c r="D328" s="8" t="s">
        <v>438</v>
      </c>
      <c r="E328" s="8"/>
      <c r="F328" s="8"/>
      <c r="G328" s="8"/>
    </row>
    <row r="329" spans="1:7" x14ac:dyDescent="0.25">
      <c r="A329" s="7" t="s">
        <v>439</v>
      </c>
      <c r="B329" s="8" t="s">
        <v>14</v>
      </c>
      <c r="C329" s="8" t="s">
        <v>358</v>
      </c>
      <c r="D329" s="8" t="s">
        <v>440</v>
      </c>
      <c r="E329" s="8">
        <v>1</v>
      </c>
      <c r="F329" s="8">
        <v>1192.45</v>
      </c>
      <c r="G329" s="9">
        <f>ROUND(E329*F329,2)</f>
        <v>1192.45</v>
      </c>
    </row>
    <row r="330" spans="1:7" ht="270" x14ac:dyDescent="0.25">
      <c r="A330" s="8"/>
      <c r="B330" s="8"/>
      <c r="C330" s="8"/>
      <c r="D330" s="8" t="s">
        <v>441</v>
      </c>
      <c r="E330" s="8"/>
      <c r="F330" s="8"/>
      <c r="G330" s="8"/>
    </row>
    <row r="331" spans="1:7" x14ac:dyDescent="0.25">
      <c r="A331" s="7" t="s">
        <v>442</v>
      </c>
      <c r="B331" s="8" t="s">
        <v>14</v>
      </c>
      <c r="C331" s="8" t="s">
        <v>358</v>
      </c>
      <c r="D331" s="8" t="s">
        <v>443</v>
      </c>
      <c r="E331" s="8">
        <v>1</v>
      </c>
      <c r="F331" s="8">
        <v>1192.45</v>
      </c>
      <c r="G331" s="9">
        <f>ROUND(E331*F331,2)</f>
        <v>1192.45</v>
      </c>
    </row>
    <row r="332" spans="1:7" ht="258.75" x14ac:dyDescent="0.25">
      <c r="A332" s="8"/>
      <c r="B332" s="8"/>
      <c r="C332" s="8"/>
      <c r="D332" s="8" t="s">
        <v>444</v>
      </c>
      <c r="E332" s="8"/>
      <c r="F332" s="8"/>
      <c r="G332" s="8"/>
    </row>
    <row r="333" spans="1:7" x14ac:dyDescent="0.25">
      <c r="A333" s="7" t="s">
        <v>445</v>
      </c>
      <c r="B333" s="8" t="s">
        <v>14</v>
      </c>
      <c r="C333" s="8" t="s">
        <v>358</v>
      </c>
      <c r="D333" s="8" t="s">
        <v>446</v>
      </c>
      <c r="E333" s="8">
        <v>2</v>
      </c>
      <c r="F333" s="8">
        <v>1192.45</v>
      </c>
      <c r="G333" s="9">
        <f>ROUND(E333*F333,2)</f>
        <v>2384.9</v>
      </c>
    </row>
    <row r="334" spans="1:7" ht="258.75" x14ac:dyDescent="0.25">
      <c r="A334" s="8"/>
      <c r="B334" s="8"/>
      <c r="C334" s="8"/>
      <c r="D334" s="8" t="s">
        <v>447</v>
      </c>
      <c r="E334" s="8"/>
      <c r="F334" s="8"/>
      <c r="G334" s="8"/>
    </row>
    <row r="335" spans="1:7" x14ac:dyDescent="0.25">
      <c r="A335" s="7" t="s">
        <v>448</v>
      </c>
      <c r="B335" s="8" t="s">
        <v>14</v>
      </c>
      <c r="C335" s="8" t="s">
        <v>358</v>
      </c>
      <c r="D335" s="8" t="s">
        <v>449</v>
      </c>
      <c r="E335" s="8">
        <v>2</v>
      </c>
      <c r="F335" s="8">
        <v>571.59</v>
      </c>
      <c r="G335" s="9">
        <f>ROUND(E335*F335,2)</f>
        <v>1143.18</v>
      </c>
    </row>
    <row r="336" spans="1:7" ht="337.5" x14ac:dyDescent="0.25">
      <c r="A336" s="8"/>
      <c r="B336" s="8"/>
      <c r="C336" s="8"/>
      <c r="D336" s="8" t="s">
        <v>450</v>
      </c>
      <c r="E336" s="8"/>
      <c r="F336" s="8"/>
      <c r="G336" s="8"/>
    </row>
    <row r="337" spans="1:7" x14ac:dyDescent="0.25">
      <c r="A337" s="7" t="s">
        <v>451</v>
      </c>
      <c r="B337" s="8" t="s">
        <v>14</v>
      </c>
      <c r="C337" s="8" t="s">
        <v>358</v>
      </c>
      <c r="D337" s="8" t="s">
        <v>452</v>
      </c>
      <c r="E337" s="8">
        <v>1</v>
      </c>
      <c r="F337" s="8">
        <v>383.9</v>
      </c>
      <c r="G337" s="9">
        <f>ROUND(E337*F337,2)</f>
        <v>383.9</v>
      </c>
    </row>
    <row r="338" spans="1:7" ht="337.5" x14ac:dyDescent="0.25">
      <c r="A338" s="8"/>
      <c r="B338" s="8"/>
      <c r="C338" s="8"/>
      <c r="D338" s="8" t="s">
        <v>453</v>
      </c>
      <c r="E338" s="8"/>
      <c r="F338" s="8"/>
      <c r="G338" s="8"/>
    </row>
    <row r="339" spans="1:7" x14ac:dyDescent="0.25">
      <c r="A339" s="7" t="s">
        <v>454</v>
      </c>
      <c r="B339" s="8" t="s">
        <v>14</v>
      </c>
      <c r="C339" s="8" t="s">
        <v>155</v>
      </c>
      <c r="D339" s="8" t="s">
        <v>455</v>
      </c>
      <c r="E339" s="8">
        <v>61.8</v>
      </c>
      <c r="F339" s="8">
        <v>143.25</v>
      </c>
      <c r="G339" s="9">
        <f>ROUND(E339*F339,2)</f>
        <v>8852.85</v>
      </c>
    </row>
    <row r="340" spans="1:7" ht="78.75" x14ac:dyDescent="0.25">
      <c r="A340" s="8"/>
      <c r="B340" s="8"/>
      <c r="C340" s="8"/>
      <c r="D340" s="8" t="s">
        <v>456</v>
      </c>
      <c r="E340" s="8"/>
      <c r="F340" s="8"/>
      <c r="G340" s="8"/>
    </row>
    <row r="341" spans="1:7" x14ac:dyDescent="0.25">
      <c r="A341" s="7" t="s">
        <v>457</v>
      </c>
      <c r="B341" s="8" t="s">
        <v>14</v>
      </c>
      <c r="C341" s="8" t="s">
        <v>155</v>
      </c>
      <c r="D341" s="8" t="s">
        <v>458</v>
      </c>
      <c r="E341" s="8">
        <v>74.2</v>
      </c>
      <c r="F341" s="8">
        <v>87.21</v>
      </c>
      <c r="G341" s="9">
        <f>ROUND(E341*F341,2)</f>
        <v>6470.98</v>
      </c>
    </row>
    <row r="342" spans="1:7" ht="56.25" x14ac:dyDescent="0.25">
      <c r="A342" s="8"/>
      <c r="B342" s="8"/>
      <c r="C342" s="8"/>
      <c r="D342" s="8" t="s">
        <v>459</v>
      </c>
      <c r="E342" s="8"/>
      <c r="F342" s="8"/>
      <c r="G342" s="8"/>
    </row>
    <row r="343" spans="1:7" x14ac:dyDescent="0.25">
      <c r="A343" s="7" t="s">
        <v>460</v>
      </c>
      <c r="B343" s="8" t="s">
        <v>14</v>
      </c>
      <c r="C343" s="8" t="s">
        <v>15</v>
      </c>
      <c r="D343" s="8" t="s">
        <v>461</v>
      </c>
      <c r="E343" s="8">
        <v>1</v>
      </c>
      <c r="F343" s="8">
        <v>450.04</v>
      </c>
      <c r="G343" s="9">
        <f>ROUND(E343*F343,2)</f>
        <v>450.04</v>
      </c>
    </row>
    <row r="344" spans="1:7" ht="225" x14ac:dyDescent="0.25">
      <c r="A344" s="8"/>
      <c r="B344" s="8"/>
      <c r="C344" s="8"/>
      <c r="D344" s="8" t="s">
        <v>462</v>
      </c>
      <c r="E344" s="8"/>
      <c r="F344" s="8"/>
      <c r="G344" s="8"/>
    </row>
    <row r="345" spans="1:7" x14ac:dyDescent="0.25">
      <c r="A345" s="7" t="s">
        <v>463</v>
      </c>
      <c r="B345" s="8" t="s">
        <v>14</v>
      </c>
      <c r="C345" s="8" t="s">
        <v>15</v>
      </c>
      <c r="D345" s="8" t="s">
        <v>464</v>
      </c>
      <c r="E345" s="8">
        <v>5</v>
      </c>
      <c r="F345" s="8">
        <v>170.45</v>
      </c>
      <c r="G345" s="9">
        <f>ROUND(E345*F345,2)</f>
        <v>852.25</v>
      </c>
    </row>
    <row r="346" spans="1:7" ht="213.75" x14ac:dyDescent="0.25">
      <c r="A346" s="8"/>
      <c r="B346" s="8"/>
      <c r="C346" s="8"/>
      <c r="D346" s="8" t="s">
        <v>465</v>
      </c>
      <c r="E346" s="8"/>
      <c r="F346" s="8"/>
      <c r="G346" s="8"/>
    </row>
    <row r="347" spans="1:7" x14ac:dyDescent="0.25">
      <c r="A347" s="7" t="s">
        <v>466</v>
      </c>
      <c r="B347" s="8" t="s">
        <v>14</v>
      </c>
      <c r="C347" s="8" t="s">
        <v>15</v>
      </c>
      <c r="D347" s="8" t="s">
        <v>467</v>
      </c>
      <c r="E347" s="8">
        <v>5</v>
      </c>
      <c r="F347" s="8">
        <v>162.93</v>
      </c>
      <c r="G347" s="9">
        <f>ROUND(E347*F347,2)</f>
        <v>814.65</v>
      </c>
    </row>
    <row r="348" spans="1:7" ht="202.5" x14ac:dyDescent="0.25">
      <c r="A348" s="8"/>
      <c r="B348" s="8"/>
      <c r="C348" s="8"/>
      <c r="D348" s="8" t="s">
        <v>468</v>
      </c>
      <c r="E348" s="8"/>
      <c r="F348" s="8"/>
      <c r="G348" s="8"/>
    </row>
    <row r="349" spans="1:7" x14ac:dyDescent="0.25">
      <c r="A349" s="7" t="s">
        <v>469</v>
      </c>
      <c r="B349" s="8" t="s">
        <v>14</v>
      </c>
      <c r="C349" s="8" t="s">
        <v>15</v>
      </c>
      <c r="D349" s="8" t="s">
        <v>470</v>
      </c>
      <c r="E349" s="8">
        <v>1</v>
      </c>
      <c r="F349" s="8">
        <v>529.23</v>
      </c>
      <c r="G349" s="9">
        <f>ROUND(E349*F349,2)</f>
        <v>529.23</v>
      </c>
    </row>
    <row r="350" spans="1:7" ht="225" x14ac:dyDescent="0.25">
      <c r="A350" s="8"/>
      <c r="B350" s="8"/>
      <c r="C350" s="8"/>
      <c r="D350" s="8" t="s">
        <v>471</v>
      </c>
      <c r="E350" s="8"/>
      <c r="F350" s="8"/>
      <c r="G350" s="8"/>
    </row>
    <row r="351" spans="1:7" x14ac:dyDescent="0.25">
      <c r="A351" s="7" t="s">
        <v>472</v>
      </c>
      <c r="B351" s="8" t="s">
        <v>14</v>
      </c>
      <c r="C351" s="8" t="s">
        <v>15</v>
      </c>
      <c r="D351" s="8" t="s">
        <v>473</v>
      </c>
      <c r="E351" s="8">
        <v>1</v>
      </c>
      <c r="F351" s="8">
        <v>439.48</v>
      </c>
      <c r="G351" s="9">
        <f>ROUND(E351*F351,2)</f>
        <v>439.48</v>
      </c>
    </row>
    <row r="352" spans="1:7" ht="225" x14ac:dyDescent="0.25">
      <c r="A352" s="8"/>
      <c r="B352" s="8"/>
      <c r="C352" s="8"/>
      <c r="D352" s="8" t="s">
        <v>474</v>
      </c>
      <c r="E352" s="8"/>
      <c r="F352" s="8"/>
      <c r="G352" s="8"/>
    </row>
    <row r="353" spans="1:7" x14ac:dyDescent="0.25">
      <c r="A353" s="7" t="s">
        <v>475</v>
      </c>
      <c r="B353" s="8" t="s">
        <v>14</v>
      </c>
      <c r="C353" s="8" t="s">
        <v>15</v>
      </c>
      <c r="D353" s="8" t="s">
        <v>476</v>
      </c>
      <c r="E353" s="8">
        <v>1</v>
      </c>
      <c r="F353" s="8">
        <v>284.8</v>
      </c>
      <c r="G353" s="9">
        <f>ROUND(E353*F353,2)</f>
        <v>284.8</v>
      </c>
    </row>
    <row r="354" spans="1:7" ht="225" x14ac:dyDescent="0.25">
      <c r="A354" s="8"/>
      <c r="B354" s="8"/>
      <c r="C354" s="8"/>
      <c r="D354" s="8" t="s">
        <v>477</v>
      </c>
      <c r="E354" s="8"/>
      <c r="F354" s="8"/>
      <c r="G354" s="8"/>
    </row>
    <row r="355" spans="1:7" x14ac:dyDescent="0.25">
      <c r="A355" s="7" t="s">
        <v>478</v>
      </c>
      <c r="B355" s="8" t="s">
        <v>14</v>
      </c>
      <c r="C355" s="8" t="s">
        <v>15</v>
      </c>
      <c r="D355" s="8" t="s">
        <v>479</v>
      </c>
      <c r="E355" s="8">
        <v>1</v>
      </c>
      <c r="F355" s="8">
        <v>595.44000000000005</v>
      </c>
      <c r="G355" s="9">
        <f>ROUND(E355*F355,2)</f>
        <v>595.44000000000005</v>
      </c>
    </row>
    <row r="356" spans="1:7" ht="213.75" x14ac:dyDescent="0.25">
      <c r="A356" s="8"/>
      <c r="B356" s="8"/>
      <c r="C356" s="8"/>
      <c r="D356" s="8" t="s">
        <v>480</v>
      </c>
      <c r="E356" s="8"/>
      <c r="F356" s="8"/>
      <c r="G356" s="8"/>
    </row>
    <row r="357" spans="1:7" x14ac:dyDescent="0.25">
      <c r="A357" s="7" t="s">
        <v>481</v>
      </c>
      <c r="B357" s="8" t="s">
        <v>14</v>
      </c>
      <c r="C357" s="8" t="s">
        <v>28</v>
      </c>
      <c r="D357" s="8" t="s">
        <v>482</v>
      </c>
      <c r="E357" s="8">
        <v>127.22</v>
      </c>
      <c r="F357" s="8">
        <v>77.05</v>
      </c>
      <c r="G357" s="9">
        <f>ROUND(E357*F357,2)</f>
        <v>9802.2999999999993</v>
      </c>
    </row>
    <row r="358" spans="1:7" ht="213.75" x14ac:dyDescent="0.25">
      <c r="A358" s="8"/>
      <c r="B358" s="8"/>
      <c r="C358" s="8"/>
      <c r="D358" s="8" t="s">
        <v>483</v>
      </c>
      <c r="E358" s="8"/>
      <c r="F358" s="8"/>
      <c r="G358" s="8"/>
    </row>
    <row r="359" spans="1:7" x14ac:dyDescent="0.25">
      <c r="A359" s="7" t="s">
        <v>484</v>
      </c>
      <c r="B359" s="8" t="s">
        <v>14</v>
      </c>
      <c r="C359" s="8" t="s">
        <v>15</v>
      </c>
      <c r="D359" s="8" t="s">
        <v>485</v>
      </c>
      <c r="E359" s="8">
        <v>9</v>
      </c>
      <c r="F359" s="8">
        <v>115.3</v>
      </c>
      <c r="G359" s="9">
        <f>ROUND(E359*F359,2)</f>
        <v>1037.7</v>
      </c>
    </row>
    <row r="360" spans="1:7" ht="157.5" x14ac:dyDescent="0.25">
      <c r="A360" s="8"/>
      <c r="B360" s="8"/>
      <c r="C360" s="8"/>
      <c r="D360" s="8" t="s">
        <v>486</v>
      </c>
      <c r="E360" s="8"/>
      <c r="F360" s="8"/>
      <c r="G360" s="8"/>
    </row>
    <row r="361" spans="1:7" x14ac:dyDescent="0.25">
      <c r="A361" s="7" t="s">
        <v>487</v>
      </c>
      <c r="B361" s="8" t="s">
        <v>14</v>
      </c>
      <c r="C361" s="8" t="s">
        <v>192</v>
      </c>
      <c r="D361" s="8" t="s">
        <v>488</v>
      </c>
      <c r="E361" s="8">
        <v>11.05</v>
      </c>
      <c r="F361" s="8">
        <v>26.79</v>
      </c>
      <c r="G361" s="9">
        <f>ROUND(E361*F361,2)</f>
        <v>296.02999999999997</v>
      </c>
    </row>
    <row r="362" spans="1:7" ht="101.25" x14ac:dyDescent="0.25">
      <c r="A362" s="8"/>
      <c r="B362" s="8"/>
      <c r="C362" s="8"/>
      <c r="D362" s="8" t="s">
        <v>489</v>
      </c>
      <c r="E362" s="8"/>
      <c r="F362" s="8"/>
      <c r="G362" s="8"/>
    </row>
    <row r="363" spans="1:7" x14ac:dyDescent="0.25">
      <c r="A363" s="7" t="s">
        <v>490</v>
      </c>
      <c r="B363" s="8" t="s">
        <v>14</v>
      </c>
      <c r="C363" s="8" t="s">
        <v>192</v>
      </c>
      <c r="D363" s="8" t="s">
        <v>491</v>
      </c>
      <c r="E363" s="8">
        <v>11.05</v>
      </c>
      <c r="F363" s="8">
        <v>21.67</v>
      </c>
      <c r="G363" s="9">
        <f>ROUND(E363*F363,2)</f>
        <v>239.45</v>
      </c>
    </row>
    <row r="364" spans="1:7" ht="90" x14ac:dyDescent="0.25">
      <c r="A364" s="8"/>
      <c r="B364" s="8"/>
      <c r="C364" s="8"/>
      <c r="D364" s="8" t="s">
        <v>492</v>
      </c>
      <c r="E364" s="8"/>
      <c r="F364" s="8"/>
      <c r="G364" s="8"/>
    </row>
    <row r="365" spans="1:7" x14ac:dyDescent="0.25">
      <c r="A365" s="7" t="s">
        <v>493</v>
      </c>
      <c r="B365" s="8" t="s">
        <v>14</v>
      </c>
      <c r="C365" s="8" t="s">
        <v>192</v>
      </c>
      <c r="D365" s="8" t="s">
        <v>494</v>
      </c>
      <c r="E365" s="8">
        <v>428.2</v>
      </c>
      <c r="F365" s="8">
        <v>16.989999999999998</v>
      </c>
      <c r="G365" s="9">
        <f>ROUND(E365*F365,2)</f>
        <v>7275.12</v>
      </c>
    </row>
    <row r="366" spans="1:7" ht="56.25" x14ac:dyDescent="0.25">
      <c r="A366" s="8"/>
      <c r="B366" s="8"/>
      <c r="C366" s="8"/>
      <c r="D366" s="8" t="s">
        <v>495</v>
      </c>
      <c r="E366" s="8"/>
      <c r="F366" s="8"/>
      <c r="G366" s="8"/>
    </row>
    <row r="367" spans="1:7" x14ac:dyDescent="0.25">
      <c r="A367" s="7" t="s">
        <v>496</v>
      </c>
      <c r="B367" s="8" t="s">
        <v>14</v>
      </c>
      <c r="C367" s="8" t="s">
        <v>192</v>
      </c>
      <c r="D367" s="8" t="s">
        <v>497</v>
      </c>
      <c r="E367" s="8">
        <v>55.5</v>
      </c>
      <c r="F367" s="8">
        <v>30.37</v>
      </c>
      <c r="G367" s="9">
        <f>ROUND(E367*F367,2)</f>
        <v>1685.54</v>
      </c>
    </row>
    <row r="368" spans="1:7" ht="101.25" x14ac:dyDescent="0.25">
      <c r="A368" s="8"/>
      <c r="B368" s="8"/>
      <c r="C368" s="8"/>
      <c r="D368" s="8" t="s">
        <v>498</v>
      </c>
      <c r="E368" s="8"/>
      <c r="F368" s="8"/>
      <c r="G368" s="8"/>
    </row>
    <row r="369" spans="1:7" x14ac:dyDescent="0.25">
      <c r="A369" s="7" t="s">
        <v>499</v>
      </c>
      <c r="B369" s="8" t="s">
        <v>14</v>
      </c>
      <c r="C369" s="8" t="s">
        <v>4</v>
      </c>
      <c r="D369" s="8" t="s">
        <v>500</v>
      </c>
      <c r="E369" s="8">
        <v>39</v>
      </c>
      <c r="F369" s="8">
        <v>114.43</v>
      </c>
      <c r="G369" s="9">
        <f>ROUND(E369*F369,2)</f>
        <v>4462.7700000000004</v>
      </c>
    </row>
    <row r="370" spans="1:7" ht="78.75" x14ac:dyDescent="0.25">
      <c r="A370" s="8"/>
      <c r="B370" s="8"/>
      <c r="C370" s="8"/>
      <c r="D370" s="8" t="s">
        <v>501</v>
      </c>
      <c r="E370" s="8"/>
      <c r="F370" s="8"/>
      <c r="G370" s="8"/>
    </row>
    <row r="371" spans="1:7" x14ac:dyDescent="0.25">
      <c r="A371" s="7" t="s">
        <v>502</v>
      </c>
      <c r="B371" s="8" t="s">
        <v>14</v>
      </c>
      <c r="C371" s="8" t="s">
        <v>358</v>
      </c>
      <c r="D371" s="8" t="s">
        <v>503</v>
      </c>
      <c r="E371" s="8">
        <v>5</v>
      </c>
      <c r="F371" s="8">
        <v>161.61000000000001</v>
      </c>
      <c r="G371" s="9">
        <f>ROUND(E371*F371,2)</f>
        <v>808.05</v>
      </c>
    </row>
    <row r="372" spans="1:7" ht="45" x14ac:dyDescent="0.25">
      <c r="A372" s="8"/>
      <c r="B372" s="8"/>
      <c r="C372" s="8"/>
      <c r="D372" s="8" t="s">
        <v>504</v>
      </c>
      <c r="E372" s="8"/>
      <c r="F372" s="8"/>
      <c r="G372" s="8"/>
    </row>
    <row r="373" spans="1:7" x14ac:dyDescent="0.25">
      <c r="A373" s="7" t="s">
        <v>505</v>
      </c>
      <c r="B373" s="8" t="s">
        <v>14</v>
      </c>
      <c r="C373" s="8" t="s">
        <v>317</v>
      </c>
      <c r="D373" s="8" t="s">
        <v>506</v>
      </c>
      <c r="E373" s="8">
        <v>16</v>
      </c>
      <c r="F373" s="8">
        <v>486.76</v>
      </c>
      <c r="G373" s="9">
        <f>ROUND(E373*F373,2)</f>
        <v>7788.16</v>
      </c>
    </row>
    <row r="374" spans="1:7" ht="33.75" x14ac:dyDescent="0.25">
      <c r="A374" s="8"/>
      <c r="B374" s="8"/>
      <c r="C374" s="8"/>
      <c r="D374" s="8" t="s">
        <v>507</v>
      </c>
      <c r="E374" s="8"/>
      <c r="F374" s="8"/>
      <c r="G374" s="8"/>
    </row>
    <row r="375" spans="1:7" x14ac:dyDescent="0.25">
      <c r="A375" s="7" t="s">
        <v>508</v>
      </c>
      <c r="B375" s="8" t="s">
        <v>14</v>
      </c>
      <c r="C375" s="8" t="s">
        <v>192</v>
      </c>
      <c r="D375" s="8" t="s">
        <v>509</v>
      </c>
      <c r="E375" s="8">
        <v>765.3</v>
      </c>
      <c r="F375" s="8">
        <v>31.29</v>
      </c>
      <c r="G375" s="9">
        <f>ROUND(E375*F375,2)</f>
        <v>23946.240000000002</v>
      </c>
    </row>
    <row r="376" spans="1:7" ht="67.5" x14ac:dyDescent="0.25">
      <c r="A376" s="8"/>
      <c r="B376" s="8"/>
      <c r="C376" s="8"/>
      <c r="D376" s="8" t="s">
        <v>510</v>
      </c>
      <c r="E376" s="8"/>
      <c r="F376" s="8"/>
      <c r="G376" s="8"/>
    </row>
    <row r="377" spans="1:7" x14ac:dyDescent="0.25">
      <c r="A377" s="8"/>
      <c r="B377" s="8"/>
      <c r="C377" s="8"/>
      <c r="D377" s="10" t="s">
        <v>511</v>
      </c>
      <c r="E377" s="8">
        <v>1</v>
      </c>
      <c r="F377" s="11">
        <f>G307+G309+G311+G313+G315+G317+G319+G321+G323+G325+G327+G329+G331+G333+G335+G337+G339+G341+G343+G345+G347+G349+G351+G353+G355+G357+G359+G361+G363+G365+G367+G369+G371+G373+G375</f>
        <v>121089.95</v>
      </c>
      <c r="G377" s="11">
        <f>ROUND(E377*F377,2)</f>
        <v>121089.95</v>
      </c>
    </row>
    <row r="378" spans="1:7" ht="0.95" customHeight="1" x14ac:dyDescent="0.25">
      <c r="A378" s="12"/>
      <c r="B378" s="12"/>
      <c r="C378" s="12"/>
      <c r="D378" s="12"/>
      <c r="E378" s="12"/>
      <c r="F378" s="12"/>
      <c r="G378" s="12"/>
    </row>
    <row r="379" spans="1:7" x14ac:dyDescent="0.25">
      <c r="A379" s="5" t="s">
        <v>512</v>
      </c>
      <c r="B379" s="5" t="s">
        <v>10</v>
      </c>
      <c r="C379" s="5" t="s">
        <v>11</v>
      </c>
      <c r="D379" s="5" t="s">
        <v>513</v>
      </c>
      <c r="E379" s="6">
        <f>E384</f>
        <v>1</v>
      </c>
      <c r="F379" s="6">
        <f>F384</f>
        <v>21147.69</v>
      </c>
      <c r="G379" s="6">
        <f>G384</f>
        <v>21147.69</v>
      </c>
    </row>
    <row r="380" spans="1:7" x14ac:dyDescent="0.25">
      <c r="A380" s="7" t="s">
        <v>514</v>
      </c>
      <c r="B380" s="8" t="s">
        <v>14</v>
      </c>
      <c r="C380" s="8" t="s">
        <v>15</v>
      </c>
      <c r="D380" s="8" t="s">
        <v>515</v>
      </c>
      <c r="E380" s="8">
        <v>1</v>
      </c>
      <c r="F380" s="8">
        <v>4768.5</v>
      </c>
      <c r="G380" s="9">
        <f>ROUND(E380*F380,2)</f>
        <v>4768.5</v>
      </c>
    </row>
    <row r="381" spans="1:7" ht="337.5" x14ac:dyDescent="0.25">
      <c r="A381" s="8"/>
      <c r="B381" s="8"/>
      <c r="C381" s="8"/>
      <c r="D381" s="8" t="s">
        <v>516</v>
      </c>
      <c r="E381" s="8"/>
      <c r="F381" s="8"/>
      <c r="G381" s="8"/>
    </row>
    <row r="382" spans="1:7" x14ac:dyDescent="0.25">
      <c r="A382" s="7" t="s">
        <v>517</v>
      </c>
      <c r="B382" s="8" t="s">
        <v>14</v>
      </c>
      <c r="C382" s="8" t="s">
        <v>28</v>
      </c>
      <c r="D382" s="8" t="s">
        <v>518</v>
      </c>
      <c r="E382" s="8">
        <v>689.07</v>
      </c>
      <c r="F382" s="8">
        <v>23.77</v>
      </c>
      <c r="G382" s="9">
        <f>ROUND(E382*F382,2)</f>
        <v>16379.19</v>
      </c>
    </row>
    <row r="383" spans="1:7" ht="213.75" x14ac:dyDescent="0.25">
      <c r="A383" s="8"/>
      <c r="B383" s="8"/>
      <c r="C383" s="8"/>
      <c r="D383" s="8" t="s">
        <v>519</v>
      </c>
      <c r="E383" s="8"/>
      <c r="F383" s="8"/>
      <c r="G383" s="8"/>
    </row>
    <row r="384" spans="1:7" x14ac:dyDescent="0.25">
      <c r="A384" s="8"/>
      <c r="B384" s="8"/>
      <c r="C384" s="8"/>
      <c r="D384" s="10" t="s">
        <v>520</v>
      </c>
      <c r="E384" s="8">
        <v>1</v>
      </c>
      <c r="F384" s="11">
        <f>G380+G382</f>
        <v>21147.69</v>
      </c>
      <c r="G384" s="11">
        <f>ROUND(E384*F384,2)</f>
        <v>21147.69</v>
      </c>
    </row>
    <row r="385" spans="1:7" ht="0.95" customHeight="1" x14ac:dyDescent="0.25">
      <c r="A385" s="12"/>
      <c r="B385" s="12"/>
      <c r="C385" s="12"/>
      <c r="D385" s="12"/>
      <c r="E385" s="12"/>
      <c r="F385" s="12"/>
      <c r="G385" s="12"/>
    </row>
    <row r="386" spans="1:7" x14ac:dyDescent="0.25">
      <c r="A386" s="5" t="s">
        <v>521</v>
      </c>
      <c r="B386" s="5" t="s">
        <v>10</v>
      </c>
      <c r="C386" s="5" t="s">
        <v>11</v>
      </c>
      <c r="D386" s="5" t="s">
        <v>522</v>
      </c>
      <c r="E386" s="6">
        <f>E443</f>
        <v>1</v>
      </c>
      <c r="F386" s="6">
        <f>F443</f>
        <v>51862.51</v>
      </c>
      <c r="G386" s="6">
        <f>G443</f>
        <v>51862.51</v>
      </c>
    </row>
    <row r="387" spans="1:7" x14ac:dyDescent="0.25">
      <c r="A387" s="13" t="s">
        <v>523</v>
      </c>
      <c r="B387" s="13" t="s">
        <v>10</v>
      </c>
      <c r="C387" s="13" t="s">
        <v>11</v>
      </c>
      <c r="D387" s="13" t="s">
        <v>524</v>
      </c>
      <c r="E387" s="14">
        <f>E406</f>
        <v>1</v>
      </c>
      <c r="F387" s="14">
        <f>F406</f>
        <v>31380</v>
      </c>
      <c r="G387" s="14">
        <f>G406</f>
        <v>31380</v>
      </c>
    </row>
    <row r="388" spans="1:7" x14ac:dyDescent="0.25">
      <c r="A388" s="7" t="s">
        <v>525</v>
      </c>
      <c r="B388" s="8" t="s">
        <v>14</v>
      </c>
      <c r="C388" s="8" t="s">
        <v>15</v>
      </c>
      <c r="D388" s="8" t="s">
        <v>526</v>
      </c>
      <c r="E388" s="8">
        <v>2</v>
      </c>
      <c r="F388" s="8">
        <v>3153</v>
      </c>
      <c r="G388" s="9">
        <f>ROUND(E388*F388,2)</f>
        <v>6306</v>
      </c>
    </row>
    <row r="389" spans="1:7" ht="33.75" x14ac:dyDescent="0.25">
      <c r="A389" s="8"/>
      <c r="B389" s="8"/>
      <c r="C389" s="8"/>
      <c r="D389" s="8" t="s">
        <v>527</v>
      </c>
      <c r="E389" s="8"/>
      <c r="F389" s="8"/>
      <c r="G389" s="8"/>
    </row>
    <row r="390" spans="1:7" x14ac:dyDescent="0.25">
      <c r="A390" s="7" t="s">
        <v>528</v>
      </c>
      <c r="B390" s="8" t="s">
        <v>14</v>
      </c>
      <c r="C390" s="8" t="s">
        <v>15</v>
      </c>
      <c r="D390" s="8" t="s">
        <v>529</v>
      </c>
      <c r="E390" s="8">
        <v>2</v>
      </c>
      <c r="F390" s="8">
        <v>3504</v>
      </c>
      <c r="G390" s="9">
        <f>ROUND(E390*F390,2)</f>
        <v>7008</v>
      </c>
    </row>
    <row r="391" spans="1:7" ht="33.75" x14ac:dyDescent="0.25">
      <c r="A391" s="8"/>
      <c r="B391" s="8"/>
      <c r="C391" s="8"/>
      <c r="D391" s="8" t="s">
        <v>530</v>
      </c>
      <c r="E391" s="8"/>
      <c r="F391" s="8"/>
      <c r="G391" s="8"/>
    </row>
    <row r="392" spans="1:7" x14ac:dyDescent="0.25">
      <c r="A392" s="7" t="s">
        <v>531</v>
      </c>
      <c r="B392" s="8" t="s">
        <v>14</v>
      </c>
      <c r="C392" s="8" t="s">
        <v>15</v>
      </c>
      <c r="D392" s="8" t="s">
        <v>532</v>
      </c>
      <c r="E392" s="8">
        <v>1</v>
      </c>
      <c r="F392" s="8">
        <v>3504</v>
      </c>
      <c r="G392" s="9">
        <f>ROUND(E392*F392,2)</f>
        <v>3504</v>
      </c>
    </row>
    <row r="393" spans="1:7" ht="33.75" x14ac:dyDescent="0.25">
      <c r="A393" s="8"/>
      <c r="B393" s="8"/>
      <c r="C393" s="8"/>
      <c r="D393" s="8" t="s">
        <v>533</v>
      </c>
      <c r="E393" s="8"/>
      <c r="F393" s="8"/>
      <c r="G393" s="8"/>
    </row>
    <row r="394" spans="1:7" x14ac:dyDescent="0.25">
      <c r="A394" s="7" t="s">
        <v>534</v>
      </c>
      <c r="B394" s="8" t="s">
        <v>14</v>
      </c>
      <c r="C394" s="8" t="s">
        <v>15</v>
      </c>
      <c r="D394" s="8" t="s">
        <v>535</v>
      </c>
      <c r="E394" s="8">
        <v>1</v>
      </c>
      <c r="F394" s="8">
        <v>3504</v>
      </c>
      <c r="G394" s="9">
        <f>ROUND(E394*F394,2)</f>
        <v>3504</v>
      </c>
    </row>
    <row r="395" spans="1:7" ht="33.75" x14ac:dyDescent="0.25">
      <c r="A395" s="8"/>
      <c r="B395" s="8"/>
      <c r="C395" s="8"/>
      <c r="D395" s="8" t="s">
        <v>536</v>
      </c>
      <c r="E395" s="8"/>
      <c r="F395" s="8"/>
      <c r="G395" s="8"/>
    </row>
    <row r="396" spans="1:7" x14ac:dyDescent="0.25">
      <c r="A396" s="7" t="s">
        <v>537</v>
      </c>
      <c r="B396" s="8" t="s">
        <v>14</v>
      </c>
      <c r="C396" s="8" t="s">
        <v>15</v>
      </c>
      <c r="D396" s="8" t="s">
        <v>538</v>
      </c>
      <c r="E396" s="8">
        <v>8</v>
      </c>
      <c r="F396" s="8">
        <v>505.2</v>
      </c>
      <c r="G396" s="9">
        <f>ROUND(E396*F396,2)</f>
        <v>4041.6</v>
      </c>
    </row>
    <row r="397" spans="1:7" ht="33.75" x14ac:dyDescent="0.25">
      <c r="A397" s="8"/>
      <c r="B397" s="8"/>
      <c r="C397" s="8"/>
      <c r="D397" s="8" t="s">
        <v>539</v>
      </c>
      <c r="E397" s="8"/>
      <c r="F397" s="8"/>
      <c r="G397" s="8"/>
    </row>
    <row r="398" spans="1:7" x14ac:dyDescent="0.25">
      <c r="A398" s="7" t="s">
        <v>540</v>
      </c>
      <c r="B398" s="8" t="s">
        <v>14</v>
      </c>
      <c r="C398" s="8" t="s">
        <v>15</v>
      </c>
      <c r="D398" s="8" t="s">
        <v>541</v>
      </c>
      <c r="E398" s="8">
        <v>3</v>
      </c>
      <c r="F398" s="8">
        <v>574.79999999999995</v>
      </c>
      <c r="G398" s="9">
        <f>ROUND(E398*F398,2)</f>
        <v>1724.4</v>
      </c>
    </row>
    <row r="399" spans="1:7" ht="33.75" x14ac:dyDescent="0.25">
      <c r="A399" s="8"/>
      <c r="B399" s="8"/>
      <c r="C399" s="8"/>
      <c r="D399" s="8" t="s">
        <v>542</v>
      </c>
      <c r="E399" s="8"/>
      <c r="F399" s="8"/>
      <c r="G399" s="8"/>
    </row>
    <row r="400" spans="1:7" x14ac:dyDescent="0.25">
      <c r="A400" s="7" t="s">
        <v>543</v>
      </c>
      <c r="B400" s="8" t="s">
        <v>14</v>
      </c>
      <c r="C400" s="8" t="s">
        <v>15</v>
      </c>
      <c r="D400" s="8" t="s">
        <v>544</v>
      </c>
      <c r="E400" s="8">
        <v>4</v>
      </c>
      <c r="F400" s="8">
        <v>661.8</v>
      </c>
      <c r="G400" s="9">
        <f>ROUND(E400*F400,2)</f>
        <v>2647.2</v>
      </c>
    </row>
    <row r="401" spans="1:7" ht="33.75" x14ac:dyDescent="0.25">
      <c r="A401" s="8"/>
      <c r="B401" s="8"/>
      <c r="C401" s="8"/>
      <c r="D401" s="8" t="s">
        <v>545</v>
      </c>
      <c r="E401" s="8"/>
      <c r="F401" s="8"/>
      <c r="G401" s="8"/>
    </row>
    <row r="402" spans="1:7" x14ac:dyDescent="0.25">
      <c r="A402" s="7" t="s">
        <v>546</v>
      </c>
      <c r="B402" s="8" t="s">
        <v>14</v>
      </c>
      <c r="C402" s="8" t="s">
        <v>15</v>
      </c>
      <c r="D402" s="8" t="s">
        <v>547</v>
      </c>
      <c r="E402" s="8">
        <v>1</v>
      </c>
      <c r="F402" s="8">
        <v>1176.5999999999999</v>
      </c>
      <c r="G402" s="9">
        <f>ROUND(E402*F402,2)</f>
        <v>1176.5999999999999</v>
      </c>
    </row>
    <row r="403" spans="1:7" ht="45" x14ac:dyDescent="0.25">
      <c r="A403" s="8"/>
      <c r="B403" s="8"/>
      <c r="C403" s="8"/>
      <c r="D403" s="8" t="s">
        <v>548</v>
      </c>
      <c r="E403" s="8"/>
      <c r="F403" s="8"/>
      <c r="G403" s="8"/>
    </row>
    <row r="404" spans="1:7" x14ac:dyDescent="0.25">
      <c r="A404" s="7" t="s">
        <v>549</v>
      </c>
      <c r="B404" s="8" t="s">
        <v>14</v>
      </c>
      <c r="C404" s="8" t="s">
        <v>15</v>
      </c>
      <c r="D404" s="8" t="s">
        <v>550</v>
      </c>
      <c r="E404" s="8">
        <v>1</v>
      </c>
      <c r="F404" s="8">
        <v>1468.2</v>
      </c>
      <c r="G404" s="9">
        <f>ROUND(E404*F404,2)</f>
        <v>1468.2</v>
      </c>
    </row>
    <row r="405" spans="1:7" ht="45" x14ac:dyDescent="0.25">
      <c r="A405" s="8"/>
      <c r="B405" s="8"/>
      <c r="C405" s="8"/>
      <c r="D405" s="8" t="s">
        <v>551</v>
      </c>
      <c r="E405" s="8"/>
      <c r="F405" s="8"/>
      <c r="G405" s="8"/>
    </row>
    <row r="406" spans="1:7" x14ac:dyDescent="0.25">
      <c r="A406" s="8"/>
      <c r="B406" s="8"/>
      <c r="C406" s="8"/>
      <c r="D406" s="10" t="s">
        <v>552</v>
      </c>
      <c r="E406" s="8">
        <v>1</v>
      </c>
      <c r="F406" s="11">
        <f>G388+G390+G392+G394+G396+G398+G400+G402+G404</f>
        <v>31380</v>
      </c>
      <c r="G406" s="11">
        <f>ROUND(E406*F406,2)</f>
        <v>31380</v>
      </c>
    </row>
    <row r="407" spans="1:7" ht="0.95" customHeight="1" x14ac:dyDescent="0.25">
      <c r="A407" s="12"/>
      <c r="B407" s="12"/>
      <c r="C407" s="12"/>
      <c r="D407" s="12"/>
      <c r="E407" s="12"/>
      <c r="F407" s="12"/>
      <c r="G407" s="12"/>
    </row>
    <row r="408" spans="1:7" x14ac:dyDescent="0.25">
      <c r="A408" s="13" t="s">
        <v>553</v>
      </c>
      <c r="B408" s="13" t="s">
        <v>10</v>
      </c>
      <c r="C408" s="13" t="s">
        <v>11</v>
      </c>
      <c r="D408" s="13" t="s">
        <v>554</v>
      </c>
      <c r="E408" s="14">
        <f>E429</f>
        <v>1</v>
      </c>
      <c r="F408" s="14">
        <f>F429</f>
        <v>14789.36</v>
      </c>
      <c r="G408" s="14">
        <f>G429</f>
        <v>14789.36</v>
      </c>
    </row>
    <row r="409" spans="1:7" x14ac:dyDescent="0.25">
      <c r="A409" s="7" t="s">
        <v>555</v>
      </c>
      <c r="B409" s="8" t="s">
        <v>14</v>
      </c>
      <c r="C409" s="8" t="s">
        <v>4</v>
      </c>
      <c r="D409" s="8" t="s">
        <v>556</v>
      </c>
      <c r="E409" s="8">
        <v>5</v>
      </c>
      <c r="F409" s="8">
        <v>96.55</v>
      </c>
      <c r="G409" s="9">
        <f>ROUND(E409*F409,2)</f>
        <v>482.75</v>
      </c>
    </row>
    <row r="410" spans="1:7" ht="22.5" x14ac:dyDescent="0.25">
      <c r="A410" s="8"/>
      <c r="B410" s="8"/>
      <c r="C410" s="8"/>
      <c r="D410" s="8" t="s">
        <v>557</v>
      </c>
      <c r="E410" s="8"/>
      <c r="F410" s="8"/>
      <c r="G410" s="8"/>
    </row>
    <row r="411" spans="1:7" x14ac:dyDescent="0.25">
      <c r="A411" s="7" t="s">
        <v>558</v>
      </c>
      <c r="B411" s="8" t="s">
        <v>14</v>
      </c>
      <c r="C411" s="8" t="s">
        <v>4</v>
      </c>
      <c r="D411" s="8" t="s">
        <v>559</v>
      </c>
      <c r="E411" s="8">
        <v>5</v>
      </c>
      <c r="F411" s="8">
        <v>84.81</v>
      </c>
      <c r="G411" s="9">
        <f>ROUND(E411*F411,2)</f>
        <v>424.05</v>
      </c>
    </row>
    <row r="412" spans="1:7" ht="22.5" x14ac:dyDescent="0.25">
      <c r="A412" s="8"/>
      <c r="B412" s="8"/>
      <c r="C412" s="8"/>
      <c r="D412" s="8" t="s">
        <v>560</v>
      </c>
      <c r="E412" s="8"/>
      <c r="F412" s="8"/>
      <c r="G412" s="8"/>
    </row>
    <row r="413" spans="1:7" x14ac:dyDescent="0.25">
      <c r="A413" s="7" t="s">
        <v>561</v>
      </c>
      <c r="B413" s="8" t="s">
        <v>14</v>
      </c>
      <c r="C413" s="8" t="s">
        <v>4</v>
      </c>
      <c r="D413" s="8" t="s">
        <v>562</v>
      </c>
      <c r="E413" s="8">
        <v>33</v>
      </c>
      <c r="F413" s="8">
        <v>30.19</v>
      </c>
      <c r="G413" s="9">
        <f>ROUND(E413*F413,2)</f>
        <v>996.27</v>
      </c>
    </row>
    <row r="414" spans="1:7" ht="33.75" x14ac:dyDescent="0.25">
      <c r="A414" s="8"/>
      <c r="B414" s="8"/>
      <c r="C414" s="8"/>
      <c r="D414" s="8" t="s">
        <v>563</v>
      </c>
      <c r="E414" s="8"/>
      <c r="F414" s="8"/>
      <c r="G414" s="8"/>
    </row>
    <row r="415" spans="1:7" x14ac:dyDescent="0.25">
      <c r="A415" s="7" t="s">
        <v>564</v>
      </c>
      <c r="B415" s="8" t="s">
        <v>14</v>
      </c>
      <c r="C415" s="8" t="s">
        <v>4</v>
      </c>
      <c r="D415" s="8" t="s">
        <v>565</v>
      </c>
      <c r="E415" s="8">
        <v>37</v>
      </c>
      <c r="F415" s="8">
        <v>36.68</v>
      </c>
      <c r="G415" s="9">
        <f>ROUND(E415*F415,2)</f>
        <v>1357.16</v>
      </c>
    </row>
    <row r="416" spans="1:7" ht="33.75" x14ac:dyDescent="0.25">
      <c r="A416" s="8"/>
      <c r="B416" s="8"/>
      <c r="C416" s="8"/>
      <c r="D416" s="8" t="s">
        <v>566</v>
      </c>
      <c r="E416" s="8"/>
      <c r="F416" s="8"/>
      <c r="G416" s="8"/>
    </row>
    <row r="417" spans="1:7" x14ac:dyDescent="0.25">
      <c r="A417" s="7" t="s">
        <v>567</v>
      </c>
      <c r="B417" s="8" t="s">
        <v>14</v>
      </c>
      <c r="C417" s="8" t="s">
        <v>4</v>
      </c>
      <c r="D417" s="8" t="s">
        <v>568</v>
      </c>
      <c r="E417" s="8">
        <v>33</v>
      </c>
      <c r="F417" s="8">
        <v>254.11</v>
      </c>
      <c r="G417" s="9">
        <f>ROUND(E417*F417,2)</f>
        <v>8385.6299999999992</v>
      </c>
    </row>
    <row r="418" spans="1:7" ht="45" x14ac:dyDescent="0.25">
      <c r="A418" s="8"/>
      <c r="B418" s="8"/>
      <c r="C418" s="8"/>
      <c r="D418" s="8" t="s">
        <v>569</v>
      </c>
      <c r="E418" s="8"/>
      <c r="F418" s="8"/>
      <c r="G418" s="8"/>
    </row>
    <row r="419" spans="1:7" x14ac:dyDescent="0.25">
      <c r="A419" s="7" t="s">
        <v>570</v>
      </c>
      <c r="B419" s="8" t="s">
        <v>14</v>
      </c>
      <c r="C419" s="8" t="s">
        <v>4</v>
      </c>
      <c r="D419" s="8" t="s">
        <v>571</v>
      </c>
      <c r="E419" s="8">
        <v>2</v>
      </c>
      <c r="F419" s="8">
        <v>153.22999999999999</v>
      </c>
      <c r="G419" s="9">
        <f>ROUND(E419*F419,2)</f>
        <v>306.45999999999998</v>
      </c>
    </row>
    <row r="420" spans="1:7" ht="33.75" x14ac:dyDescent="0.25">
      <c r="A420" s="8"/>
      <c r="B420" s="8"/>
      <c r="C420" s="8"/>
      <c r="D420" s="8" t="s">
        <v>572</v>
      </c>
      <c r="E420" s="8"/>
      <c r="F420" s="8"/>
      <c r="G420" s="8"/>
    </row>
    <row r="421" spans="1:7" x14ac:dyDescent="0.25">
      <c r="A421" s="7" t="s">
        <v>573</v>
      </c>
      <c r="B421" s="8" t="s">
        <v>14</v>
      </c>
      <c r="C421" s="8" t="s">
        <v>4</v>
      </c>
      <c r="D421" s="8" t="s">
        <v>574</v>
      </c>
      <c r="E421" s="8">
        <v>2</v>
      </c>
      <c r="F421" s="8">
        <v>230.28</v>
      </c>
      <c r="G421" s="9">
        <f>ROUND(E421*F421,2)</f>
        <v>460.56</v>
      </c>
    </row>
    <row r="422" spans="1:7" ht="33.75" x14ac:dyDescent="0.25">
      <c r="A422" s="8"/>
      <c r="B422" s="8"/>
      <c r="C422" s="8"/>
      <c r="D422" s="8" t="s">
        <v>575</v>
      </c>
      <c r="E422" s="8"/>
      <c r="F422" s="8"/>
      <c r="G422" s="8"/>
    </row>
    <row r="423" spans="1:7" x14ac:dyDescent="0.25">
      <c r="A423" s="7" t="s">
        <v>576</v>
      </c>
      <c r="B423" s="8" t="s">
        <v>14</v>
      </c>
      <c r="C423" s="8" t="s">
        <v>358</v>
      </c>
      <c r="D423" s="8" t="s">
        <v>577</v>
      </c>
      <c r="E423" s="8">
        <v>27</v>
      </c>
      <c r="F423" s="8">
        <v>14.69</v>
      </c>
      <c r="G423" s="9">
        <f>ROUND(E423*F423,2)</f>
        <v>396.63</v>
      </c>
    </row>
    <row r="424" spans="1:7" ht="45" x14ac:dyDescent="0.25">
      <c r="A424" s="8"/>
      <c r="B424" s="8"/>
      <c r="C424" s="8"/>
      <c r="D424" s="8" t="s">
        <v>578</v>
      </c>
      <c r="E424" s="8"/>
      <c r="F424" s="8"/>
      <c r="G424" s="8"/>
    </row>
    <row r="425" spans="1:7" x14ac:dyDescent="0.25">
      <c r="A425" s="7" t="s">
        <v>579</v>
      </c>
      <c r="B425" s="8" t="s">
        <v>14</v>
      </c>
      <c r="C425" s="8" t="s">
        <v>15</v>
      </c>
      <c r="D425" s="8" t="s">
        <v>580</v>
      </c>
      <c r="E425" s="8">
        <v>37</v>
      </c>
      <c r="F425" s="8">
        <v>34.049999999999997</v>
      </c>
      <c r="G425" s="9">
        <f>ROUND(E425*F425,2)</f>
        <v>1259.8499999999999</v>
      </c>
    </row>
    <row r="426" spans="1:7" ht="45" x14ac:dyDescent="0.25">
      <c r="A426" s="8"/>
      <c r="B426" s="8"/>
      <c r="C426" s="8"/>
      <c r="D426" s="8" t="s">
        <v>581</v>
      </c>
      <c r="E426" s="8"/>
      <c r="F426" s="8"/>
      <c r="G426" s="8"/>
    </row>
    <row r="427" spans="1:7" x14ac:dyDescent="0.25">
      <c r="A427" s="7" t="s">
        <v>582</v>
      </c>
      <c r="B427" s="8" t="s">
        <v>14</v>
      </c>
      <c r="C427" s="8" t="s">
        <v>15</v>
      </c>
      <c r="D427" s="8" t="s">
        <v>583</v>
      </c>
      <c r="E427" s="8">
        <v>3</v>
      </c>
      <c r="F427" s="8">
        <v>240</v>
      </c>
      <c r="G427" s="9">
        <f>ROUND(E427*F427,2)</f>
        <v>720</v>
      </c>
    </row>
    <row r="428" spans="1:7" ht="45" x14ac:dyDescent="0.25">
      <c r="A428" s="8"/>
      <c r="B428" s="8"/>
      <c r="C428" s="8"/>
      <c r="D428" s="8" t="s">
        <v>584</v>
      </c>
      <c r="E428" s="8"/>
      <c r="F428" s="8"/>
      <c r="G428" s="8"/>
    </row>
    <row r="429" spans="1:7" x14ac:dyDescent="0.25">
      <c r="A429" s="8"/>
      <c r="B429" s="8"/>
      <c r="C429" s="8"/>
      <c r="D429" s="10" t="s">
        <v>585</v>
      </c>
      <c r="E429" s="8">
        <v>1</v>
      </c>
      <c r="F429" s="11">
        <f>G409+G411+G413+G415+G417+G419+G421+G423+G425+G427</f>
        <v>14789.36</v>
      </c>
      <c r="G429" s="11">
        <f>ROUND(E429*F429,2)</f>
        <v>14789.36</v>
      </c>
    </row>
    <row r="430" spans="1:7" ht="0.95" customHeight="1" x14ac:dyDescent="0.25">
      <c r="A430" s="12"/>
      <c r="B430" s="12"/>
      <c r="C430" s="12"/>
      <c r="D430" s="12"/>
      <c r="E430" s="12"/>
      <c r="F430" s="12"/>
      <c r="G430" s="12"/>
    </row>
    <row r="431" spans="1:7" x14ac:dyDescent="0.25">
      <c r="A431" s="13" t="s">
        <v>586</v>
      </c>
      <c r="B431" s="13" t="s">
        <v>10</v>
      </c>
      <c r="C431" s="13" t="s">
        <v>11</v>
      </c>
      <c r="D431" s="13" t="s">
        <v>587</v>
      </c>
      <c r="E431" s="14">
        <f>E436</f>
        <v>1</v>
      </c>
      <c r="F431" s="14">
        <f>F436</f>
        <v>3508.5</v>
      </c>
      <c r="G431" s="14">
        <f>G436</f>
        <v>3508.5</v>
      </c>
    </row>
    <row r="432" spans="1:7" x14ac:dyDescent="0.25">
      <c r="A432" s="7" t="s">
        <v>588</v>
      </c>
      <c r="B432" s="8" t="s">
        <v>14</v>
      </c>
      <c r="C432" s="8" t="s">
        <v>4</v>
      </c>
      <c r="D432" s="8" t="s">
        <v>589</v>
      </c>
      <c r="E432" s="8">
        <v>43</v>
      </c>
      <c r="F432" s="8">
        <v>54.94</v>
      </c>
      <c r="G432" s="9">
        <f>ROUND(E432*F432,2)</f>
        <v>2362.42</v>
      </c>
    </row>
    <row r="433" spans="1:7" ht="33.75" x14ac:dyDescent="0.25">
      <c r="A433" s="8"/>
      <c r="B433" s="8"/>
      <c r="C433" s="8"/>
      <c r="D433" s="8" t="s">
        <v>590</v>
      </c>
      <c r="E433" s="8"/>
      <c r="F433" s="8"/>
      <c r="G433" s="8"/>
    </row>
    <row r="434" spans="1:7" x14ac:dyDescent="0.25">
      <c r="A434" s="7" t="s">
        <v>591</v>
      </c>
      <c r="B434" s="8" t="s">
        <v>14</v>
      </c>
      <c r="C434" s="8" t="s">
        <v>4</v>
      </c>
      <c r="D434" s="8" t="s">
        <v>592</v>
      </c>
      <c r="E434" s="8">
        <v>16</v>
      </c>
      <c r="F434" s="8">
        <v>71.63</v>
      </c>
      <c r="G434" s="9">
        <f>ROUND(E434*F434,2)</f>
        <v>1146.08</v>
      </c>
    </row>
    <row r="435" spans="1:7" ht="33.75" x14ac:dyDescent="0.25">
      <c r="A435" s="8"/>
      <c r="B435" s="8"/>
      <c r="C435" s="8"/>
      <c r="D435" s="8" t="s">
        <v>593</v>
      </c>
      <c r="E435" s="8"/>
      <c r="F435" s="8"/>
      <c r="G435" s="8"/>
    </row>
    <row r="436" spans="1:7" x14ac:dyDescent="0.25">
      <c r="A436" s="8"/>
      <c r="B436" s="8"/>
      <c r="C436" s="8"/>
      <c r="D436" s="10" t="s">
        <v>594</v>
      </c>
      <c r="E436" s="8">
        <v>1</v>
      </c>
      <c r="F436" s="11">
        <f>G432+G434</f>
        <v>3508.5</v>
      </c>
      <c r="G436" s="11">
        <f>ROUND(E436*F436,2)</f>
        <v>3508.5</v>
      </c>
    </row>
    <row r="437" spans="1:7" ht="0.95" customHeight="1" x14ac:dyDescent="0.25">
      <c r="A437" s="12"/>
      <c r="B437" s="12"/>
      <c r="C437" s="12"/>
      <c r="D437" s="12"/>
      <c r="E437" s="12"/>
      <c r="F437" s="12"/>
      <c r="G437" s="12"/>
    </row>
    <row r="438" spans="1:7" x14ac:dyDescent="0.25">
      <c r="A438" s="13" t="s">
        <v>595</v>
      </c>
      <c r="B438" s="13" t="s">
        <v>10</v>
      </c>
      <c r="C438" s="13" t="s">
        <v>11</v>
      </c>
      <c r="D438" s="13" t="s">
        <v>596</v>
      </c>
      <c r="E438" s="14">
        <f>E441</f>
        <v>1</v>
      </c>
      <c r="F438" s="14">
        <f>F441</f>
        <v>2184.65</v>
      </c>
      <c r="G438" s="14">
        <f>G441</f>
        <v>2184.65</v>
      </c>
    </row>
    <row r="439" spans="1:7" x14ac:dyDescent="0.25">
      <c r="A439" s="7" t="s">
        <v>597</v>
      </c>
      <c r="B439" s="8" t="s">
        <v>14</v>
      </c>
      <c r="C439" s="8" t="s">
        <v>15</v>
      </c>
      <c r="D439" s="8" t="s">
        <v>598</v>
      </c>
      <c r="E439" s="8">
        <v>1</v>
      </c>
      <c r="F439" s="8">
        <v>2184.65</v>
      </c>
      <c r="G439" s="9">
        <f>ROUND(E439*F439,2)</f>
        <v>2184.65</v>
      </c>
    </row>
    <row r="440" spans="1:7" ht="112.5" x14ac:dyDescent="0.25">
      <c r="A440" s="8"/>
      <c r="B440" s="8"/>
      <c r="C440" s="8"/>
      <c r="D440" s="8" t="s">
        <v>599</v>
      </c>
      <c r="E440" s="8"/>
      <c r="F440" s="8"/>
      <c r="G440" s="8"/>
    </row>
    <row r="441" spans="1:7" x14ac:dyDescent="0.25">
      <c r="A441" s="8"/>
      <c r="B441" s="8"/>
      <c r="C441" s="8"/>
      <c r="D441" s="10" t="s">
        <v>600</v>
      </c>
      <c r="E441" s="8">
        <v>1</v>
      </c>
      <c r="F441" s="11">
        <f>G439</f>
        <v>2184.65</v>
      </c>
      <c r="G441" s="11">
        <f>ROUND(E441*F441,2)</f>
        <v>2184.65</v>
      </c>
    </row>
    <row r="442" spans="1:7" ht="0.95" customHeight="1" x14ac:dyDescent="0.25">
      <c r="A442" s="12"/>
      <c r="B442" s="12"/>
      <c r="C442" s="12"/>
      <c r="D442" s="12"/>
      <c r="E442" s="12"/>
      <c r="F442" s="12"/>
      <c r="G442" s="12"/>
    </row>
    <row r="443" spans="1:7" x14ac:dyDescent="0.25">
      <c r="A443" s="8"/>
      <c r="B443" s="8"/>
      <c r="C443" s="8"/>
      <c r="D443" s="10" t="s">
        <v>601</v>
      </c>
      <c r="E443" s="8">
        <v>1</v>
      </c>
      <c r="F443" s="11">
        <f>G387+G408+G431+G438</f>
        <v>51862.51</v>
      </c>
      <c r="G443" s="11">
        <f>ROUND(E443*F443,2)</f>
        <v>51862.51</v>
      </c>
    </row>
    <row r="444" spans="1:7" ht="0.95" customHeight="1" x14ac:dyDescent="0.25">
      <c r="A444" s="12"/>
      <c r="B444" s="12"/>
      <c r="C444" s="12"/>
      <c r="D444" s="12"/>
      <c r="E444" s="12"/>
      <c r="F444" s="12"/>
      <c r="G444" s="12"/>
    </row>
    <row r="445" spans="1:7" x14ac:dyDescent="0.25">
      <c r="A445" s="5" t="s">
        <v>602</v>
      </c>
      <c r="B445" s="5" t="s">
        <v>10</v>
      </c>
      <c r="C445" s="5" t="s">
        <v>11</v>
      </c>
      <c r="D445" s="5" t="s">
        <v>603</v>
      </c>
      <c r="E445" s="6">
        <f>E494</f>
        <v>1</v>
      </c>
      <c r="F445" s="6">
        <f>F494</f>
        <v>25808.91</v>
      </c>
      <c r="G445" s="6">
        <f>G494</f>
        <v>25808.91</v>
      </c>
    </row>
    <row r="446" spans="1:7" x14ac:dyDescent="0.25">
      <c r="A446" s="7" t="s">
        <v>604</v>
      </c>
      <c r="B446" s="8" t="s">
        <v>14</v>
      </c>
      <c r="C446" s="8" t="s">
        <v>192</v>
      </c>
      <c r="D446" s="8" t="s">
        <v>605</v>
      </c>
      <c r="E446" s="8">
        <v>212.24</v>
      </c>
      <c r="F446" s="8">
        <v>7.25</v>
      </c>
      <c r="G446" s="9">
        <f>ROUND(E446*F446,2)</f>
        <v>1538.74</v>
      </c>
    </row>
    <row r="447" spans="1:7" ht="78.75" x14ac:dyDescent="0.25">
      <c r="A447" s="8"/>
      <c r="B447" s="8"/>
      <c r="C447" s="8"/>
      <c r="D447" s="8" t="s">
        <v>606</v>
      </c>
      <c r="E447" s="8"/>
      <c r="F447" s="8"/>
      <c r="G447" s="8"/>
    </row>
    <row r="448" spans="1:7" x14ac:dyDescent="0.25">
      <c r="A448" s="7" t="s">
        <v>607</v>
      </c>
      <c r="B448" s="8" t="s">
        <v>14</v>
      </c>
      <c r="C448" s="8" t="s">
        <v>192</v>
      </c>
      <c r="D448" s="8" t="s">
        <v>608</v>
      </c>
      <c r="E448" s="8">
        <v>3</v>
      </c>
      <c r="F448" s="8">
        <v>8.82</v>
      </c>
      <c r="G448" s="9">
        <f>ROUND(E448*F448,2)</f>
        <v>26.46</v>
      </c>
    </row>
    <row r="449" spans="1:7" ht="78.75" x14ac:dyDescent="0.25">
      <c r="A449" s="8"/>
      <c r="B449" s="8"/>
      <c r="C449" s="8"/>
      <c r="D449" s="8" t="s">
        <v>609</v>
      </c>
      <c r="E449" s="8"/>
      <c r="F449" s="8"/>
      <c r="G449" s="8"/>
    </row>
    <row r="450" spans="1:7" x14ac:dyDescent="0.25">
      <c r="A450" s="7" t="s">
        <v>610</v>
      </c>
      <c r="B450" s="8" t="s">
        <v>14</v>
      </c>
      <c r="C450" s="8" t="s">
        <v>192</v>
      </c>
      <c r="D450" s="8" t="s">
        <v>611</v>
      </c>
      <c r="E450" s="8">
        <v>6</v>
      </c>
      <c r="F450" s="8">
        <v>10.73</v>
      </c>
      <c r="G450" s="9">
        <f>ROUND(E450*F450,2)</f>
        <v>64.38</v>
      </c>
    </row>
    <row r="451" spans="1:7" ht="78.75" x14ac:dyDescent="0.25">
      <c r="A451" s="8"/>
      <c r="B451" s="8"/>
      <c r="C451" s="8"/>
      <c r="D451" s="8" t="s">
        <v>612</v>
      </c>
      <c r="E451" s="8"/>
      <c r="F451" s="8"/>
      <c r="G451" s="8"/>
    </row>
    <row r="452" spans="1:7" x14ac:dyDescent="0.25">
      <c r="A452" s="7" t="s">
        <v>613</v>
      </c>
      <c r="B452" s="8" t="s">
        <v>14</v>
      </c>
      <c r="C452" s="8" t="s">
        <v>192</v>
      </c>
      <c r="D452" s="8" t="s">
        <v>614</v>
      </c>
      <c r="E452" s="8">
        <v>39.6</v>
      </c>
      <c r="F452" s="8">
        <v>13.48</v>
      </c>
      <c r="G452" s="9">
        <f>ROUND(E452*F452,2)</f>
        <v>533.80999999999995</v>
      </c>
    </row>
    <row r="453" spans="1:7" ht="78.75" x14ac:dyDescent="0.25">
      <c r="A453" s="8"/>
      <c r="B453" s="8"/>
      <c r="C453" s="8"/>
      <c r="D453" s="8" t="s">
        <v>615</v>
      </c>
      <c r="E453" s="8"/>
      <c r="F453" s="8"/>
      <c r="G453" s="8"/>
    </row>
    <row r="454" spans="1:7" x14ac:dyDescent="0.25">
      <c r="A454" s="7" t="s">
        <v>616</v>
      </c>
      <c r="B454" s="8" t="s">
        <v>14</v>
      </c>
      <c r="C454" s="8" t="s">
        <v>192</v>
      </c>
      <c r="D454" s="8" t="s">
        <v>617</v>
      </c>
      <c r="E454" s="8">
        <v>19.63</v>
      </c>
      <c r="F454" s="8">
        <v>34.72</v>
      </c>
      <c r="G454" s="9">
        <f>ROUND(E454*F454,2)</f>
        <v>681.55</v>
      </c>
    </row>
    <row r="455" spans="1:7" ht="146.25" x14ac:dyDescent="0.25">
      <c r="A455" s="8"/>
      <c r="B455" s="8"/>
      <c r="C455" s="8"/>
      <c r="D455" s="8" t="s">
        <v>618</v>
      </c>
      <c r="E455" s="8"/>
      <c r="F455" s="8"/>
      <c r="G455" s="8"/>
    </row>
    <row r="456" spans="1:7" x14ac:dyDescent="0.25">
      <c r="A456" s="7" t="s">
        <v>619</v>
      </c>
      <c r="B456" s="8" t="s">
        <v>14</v>
      </c>
      <c r="C456" s="8" t="s">
        <v>192</v>
      </c>
      <c r="D456" s="8" t="s">
        <v>620</v>
      </c>
      <c r="E456" s="8">
        <v>15.7</v>
      </c>
      <c r="F456" s="8">
        <v>38.57</v>
      </c>
      <c r="G456" s="9">
        <f>ROUND(E456*F456,2)</f>
        <v>605.54999999999995</v>
      </c>
    </row>
    <row r="457" spans="1:7" ht="146.25" x14ac:dyDescent="0.25">
      <c r="A457" s="8"/>
      <c r="B457" s="8"/>
      <c r="C457" s="8"/>
      <c r="D457" s="8" t="s">
        <v>621</v>
      </c>
      <c r="E457" s="8"/>
      <c r="F457" s="8"/>
      <c r="G457" s="8"/>
    </row>
    <row r="458" spans="1:7" x14ac:dyDescent="0.25">
      <c r="A458" s="7" t="s">
        <v>622</v>
      </c>
      <c r="B458" s="8" t="s">
        <v>14</v>
      </c>
      <c r="C458" s="8" t="s">
        <v>192</v>
      </c>
      <c r="D458" s="8" t="s">
        <v>623</v>
      </c>
      <c r="E458" s="8">
        <v>6</v>
      </c>
      <c r="F458" s="8">
        <v>54.33</v>
      </c>
      <c r="G458" s="9">
        <f>ROUND(E458*F458,2)</f>
        <v>325.98</v>
      </c>
    </row>
    <row r="459" spans="1:7" ht="146.25" x14ac:dyDescent="0.25">
      <c r="A459" s="8"/>
      <c r="B459" s="8"/>
      <c r="C459" s="8"/>
      <c r="D459" s="8" t="s">
        <v>624</v>
      </c>
      <c r="E459" s="8"/>
      <c r="F459" s="8"/>
      <c r="G459" s="8"/>
    </row>
    <row r="460" spans="1:7" x14ac:dyDescent="0.25">
      <c r="A460" s="7" t="s">
        <v>625</v>
      </c>
      <c r="B460" s="8" t="s">
        <v>14</v>
      </c>
      <c r="C460" s="8" t="s">
        <v>4</v>
      </c>
      <c r="D460" s="8" t="s">
        <v>626</v>
      </c>
      <c r="E460" s="8">
        <v>4</v>
      </c>
      <c r="F460" s="8">
        <v>174.77</v>
      </c>
      <c r="G460" s="9">
        <f>ROUND(E460*F460,2)</f>
        <v>699.08</v>
      </c>
    </row>
    <row r="461" spans="1:7" ht="146.25" x14ac:dyDescent="0.25">
      <c r="A461" s="8"/>
      <c r="B461" s="8"/>
      <c r="C461" s="8"/>
      <c r="D461" s="8" t="s">
        <v>627</v>
      </c>
      <c r="E461" s="8"/>
      <c r="F461" s="8"/>
      <c r="G461" s="8"/>
    </row>
    <row r="462" spans="1:7" x14ac:dyDescent="0.25">
      <c r="A462" s="7" t="s">
        <v>628</v>
      </c>
      <c r="B462" s="8" t="s">
        <v>14</v>
      </c>
      <c r="C462" s="8" t="s">
        <v>4</v>
      </c>
      <c r="D462" s="8" t="s">
        <v>629</v>
      </c>
      <c r="E462" s="8">
        <v>2</v>
      </c>
      <c r="F462" s="8">
        <v>1481.91</v>
      </c>
      <c r="G462" s="9">
        <f>ROUND(E462*F462,2)</f>
        <v>2963.82</v>
      </c>
    </row>
    <row r="463" spans="1:7" ht="123.75" x14ac:dyDescent="0.25">
      <c r="A463" s="8"/>
      <c r="B463" s="8"/>
      <c r="C463" s="8"/>
      <c r="D463" s="8" t="s">
        <v>630</v>
      </c>
      <c r="E463" s="8"/>
      <c r="F463" s="8"/>
      <c r="G463" s="8"/>
    </row>
    <row r="464" spans="1:7" x14ac:dyDescent="0.25">
      <c r="A464" s="7" t="s">
        <v>631</v>
      </c>
      <c r="B464" s="8" t="s">
        <v>14</v>
      </c>
      <c r="C464" s="8" t="s">
        <v>4</v>
      </c>
      <c r="D464" s="8" t="s">
        <v>632</v>
      </c>
      <c r="E464" s="8">
        <v>20</v>
      </c>
      <c r="F464" s="8">
        <v>434.56</v>
      </c>
      <c r="G464" s="9">
        <f>ROUND(E464*F464,2)</f>
        <v>8691.2000000000007</v>
      </c>
    </row>
    <row r="465" spans="1:7" ht="67.5" x14ac:dyDescent="0.25">
      <c r="A465" s="8"/>
      <c r="B465" s="8"/>
      <c r="C465" s="8"/>
      <c r="D465" s="8" t="s">
        <v>633</v>
      </c>
      <c r="E465" s="8"/>
      <c r="F465" s="8"/>
      <c r="G465" s="8"/>
    </row>
    <row r="466" spans="1:7" x14ac:dyDescent="0.25">
      <c r="A466" s="7" t="s">
        <v>634</v>
      </c>
      <c r="B466" s="8" t="s">
        <v>14</v>
      </c>
      <c r="C466" s="8" t="s">
        <v>4</v>
      </c>
      <c r="D466" s="8" t="s">
        <v>635</v>
      </c>
      <c r="E466" s="8">
        <v>6</v>
      </c>
      <c r="F466" s="8">
        <v>263.64</v>
      </c>
      <c r="G466" s="9">
        <f>ROUND(E466*F466,2)</f>
        <v>1581.84</v>
      </c>
    </row>
    <row r="467" spans="1:7" ht="90" x14ac:dyDescent="0.25">
      <c r="A467" s="8"/>
      <c r="B467" s="8"/>
      <c r="C467" s="8"/>
      <c r="D467" s="8" t="s">
        <v>636</v>
      </c>
      <c r="E467" s="8"/>
      <c r="F467" s="8"/>
      <c r="G467" s="8"/>
    </row>
    <row r="468" spans="1:7" x14ac:dyDescent="0.25">
      <c r="A468" s="7" t="s">
        <v>637</v>
      </c>
      <c r="B468" s="8" t="s">
        <v>14</v>
      </c>
      <c r="C468" s="8" t="s">
        <v>4</v>
      </c>
      <c r="D468" s="8" t="s">
        <v>638</v>
      </c>
      <c r="E468" s="8">
        <v>2</v>
      </c>
      <c r="F468" s="8">
        <v>73.37</v>
      </c>
      <c r="G468" s="9">
        <f>ROUND(E468*F468,2)</f>
        <v>146.74</v>
      </c>
    </row>
    <row r="469" spans="1:7" ht="78.75" x14ac:dyDescent="0.25">
      <c r="A469" s="8"/>
      <c r="B469" s="8"/>
      <c r="C469" s="8"/>
      <c r="D469" s="8" t="s">
        <v>639</v>
      </c>
      <c r="E469" s="8"/>
      <c r="F469" s="8"/>
      <c r="G469" s="8"/>
    </row>
    <row r="470" spans="1:7" x14ac:dyDescent="0.25">
      <c r="A470" s="7" t="s">
        <v>640</v>
      </c>
      <c r="B470" s="8" t="s">
        <v>14</v>
      </c>
      <c r="C470" s="8" t="s">
        <v>4</v>
      </c>
      <c r="D470" s="8" t="s">
        <v>641</v>
      </c>
      <c r="E470" s="8">
        <v>1</v>
      </c>
      <c r="F470" s="8">
        <v>2414.41</v>
      </c>
      <c r="G470" s="9">
        <f>ROUND(E470*F470,2)</f>
        <v>2414.41</v>
      </c>
    </row>
    <row r="471" spans="1:7" ht="123.75" x14ac:dyDescent="0.25">
      <c r="A471" s="8"/>
      <c r="B471" s="8"/>
      <c r="C471" s="8"/>
      <c r="D471" s="8" t="s">
        <v>642</v>
      </c>
      <c r="E471" s="8"/>
      <c r="F471" s="8"/>
      <c r="G471" s="8"/>
    </row>
    <row r="472" spans="1:7" x14ac:dyDescent="0.25">
      <c r="A472" s="7" t="s">
        <v>643</v>
      </c>
      <c r="B472" s="8" t="s">
        <v>14</v>
      </c>
      <c r="C472" s="8" t="s">
        <v>4</v>
      </c>
      <c r="D472" s="8" t="s">
        <v>635</v>
      </c>
      <c r="E472" s="8">
        <v>1</v>
      </c>
      <c r="F472" s="8">
        <v>652.73</v>
      </c>
      <c r="G472" s="9">
        <f>ROUND(E472*F472,2)</f>
        <v>652.73</v>
      </c>
    </row>
    <row r="473" spans="1:7" ht="90" x14ac:dyDescent="0.25">
      <c r="A473" s="8"/>
      <c r="B473" s="8"/>
      <c r="C473" s="8"/>
      <c r="D473" s="8" t="s">
        <v>644</v>
      </c>
      <c r="E473" s="8"/>
      <c r="F473" s="8"/>
      <c r="G473" s="8"/>
    </row>
    <row r="474" spans="1:7" x14ac:dyDescent="0.25">
      <c r="A474" s="7" t="s">
        <v>645</v>
      </c>
      <c r="B474" s="8" t="s">
        <v>14</v>
      </c>
      <c r="C474" s="8" t="s">
        <v>4</v>
      </c>
      <c r="D474" s="8" t="s">
        <v>635</v>
      </c>
      <c r="E474" s="8">
        <v>1</v>
      </c>
      <c r="F474" s="8">
        <v>681.3</v>
      </c>
      <c r="G474" s="9">
        <f>ROUND(E474*F474,2)</f>
        <v>681.3</v>
      </c>
    </row>
    <row r="475" spans="1:7" ht="90" x14ac:dyDescent="0.25">
      <c r="A475" s="8"/>
      <c r="B475" s="8"/>
      <c r="C475" s="8"/>
      <c r="D475" s="8" t="s">
        <v>646</v>
      </c>
      <c r="E475" s="8"/>
      <c r="F475" s="8"/>
      <c r="G475" s="8"/>
    </row>
    <row r="476" spans="1:7" x14ac:dyDescent="0.25">
      <c r="A476" s="7" t="s">
        <v>647</v>
      </c>
      <c r="B476" s="8" t="s">
        <v>14</v>
      </c>
      <c r="C476" s="8" t="s">
        <v>4</v>
      </c>
      <c r="D476" s="8" t="s">
        <v>648</v>
      </c>
      <c r="E476" s="8">
        <v>1</v>
      </c>
      <c r="F476" s="8">
        <v>194.14</v>
      </c>
      <c r="G476" s="9">
        <f>ROUND(E476*F476,2)</f>
        <v>194.14</v>
      </c>
    </row>
    <row r="477" spans="1:7" ht="78.75" x14ac:dyDescent="0.25">
      <c r="A477" s="8"/>
      <c r="B477" s="8"/>
      <c r="C477" s="8"/>
      <c r="D477" s="8" t="s">
        <v>649</v>
      </c>
      <c r="E477" s="8"/>
      <c r="F477" s="8"/>
      <c r="G477" s="8"/>
    </row>
    <row r="478" spans="1:7" x14ac:dyDescent="0.25">
      <c r="A478" s="7" t="s">
        <v>650</v>
      </c>
      <c r="B478" s="8" t="s">
        <v>14</v>
      </c>
      <c r="C478" s="8" t="s">
        <v>4</v>
      </c>
      <c r="D478" s="8" t="s">
        <v>635</v>
      </c>
      <c r="E478" s="8">
        <v>1</v>
      </c>
      <c r="F478" s="8">
        <v>622.67999999999995</v>
      </c>
      <c r="G478" s="9">
        <f>ROUND(E478*F478,2)</f>
        <v>622.67999999999995</v>
      </c>
    </row>
    <row r="479" spans="1:7" ht="90" x14ac:dyDescent="0.25">
      <c r="A479" s="8"/>
      <c r="B479" s="8"/>
      <c r="C479" s="8"/>
      <c r="D479" s="8" t="s">
        <v>651</v>
      </c>
      <c r="E479" s="8"/>
      <c r="F479" s="8"/>
      <c r="G479" s="8"/>
    </row>
    <row r="480" spans="1:7" x14ac:dyDescent="0.25">
      <c r="A480" s="7" t="s">
        <v>652</v>
      </c>
      <c r="B480" s="8" t="s">
        <v>14</v>
      </c>
      <c r="C480" s="8" t="s">
        <v>4</v>
      </c>
      <c r="D480" s="8" t="s">
        <v>635</v>
      </c>
      <c r="E480" s="8">
        <v>1</v>
      </c>
      <c r="F480" s="8">
        <v>692.79</v>
      </c>
      <c r="G480" s="9">
        <f>ROUND(E480*F480,2)</f>
        <v>692.79</v>
      </c>
    </row>
    <row r="481" spans="1:7" ht="90" x14ac:dyDescent="0.25">
      <c r="A481" s="8"/>
      <c r="B481" s="8"/>
      <c r="C481" s="8"/>
      <c r="D481" s="8" t="s">
        <v>653</v>
      </c>
      <c r="E481" s="8"/>
      <c r="F481" s="8"/>
      <c r="G481" s="8"/>
    </row>
    <row r="482" spans="1:7" x14ac:dyDescent="0.25">
      <c r="A482" s="7" t="s">
        <v>654</v>
      </c>
      <c r="B482" s="8" t="s">
        <v>14</v>
      </c>
      <c r="C482" s="8" t="s">
        <v>192</v>
      </c>
      <c r="D482" s="8" t="s">
        <v>655</v>
      </c>
      <c r="E482" s="8">
        <v>41.37</v>
      </c>
      <c r="F482" s="8">
        <v>6.87</v>
      </c>
      <c r="G482" s="9">
        <f>ROUND(E482*F482,2)</f>
        <v>284.20999999999998</v>
      </c>
    </row>
    <row r="483" spans="1:7" ht="78.75" x14ac:dyDescent="0.25">
      <c r="A483" s="8"/>
      <c r="B483" s="8"/>
      <c r="C483" s="8"/>
      <c r="D483" s="8" t="s">
        <v>656</v>
      </c>
      <c r="E483" s="8"/>
      <c r="F483" s="8"/>
      <c r="G483" s="8"/>
    </row>
    <row r="484" spans="1:7" x14ac:dyDescent="0.25">
      <c r="A484" s="7" t="s">
        <v>657</v>
      </c>
      <c r="B484" s="8" t="s">
        <v>14</v>
      </c>
      <c r="C484" s="8" t="s">
        <v>192</v>
      </c>
      <c r="D484" s="8" t="s">
        <v>658</v>
      </c>
      <c r="E484" s="8">
        <v>64.77</v>
      </c>
      <c r="F484" s="8">
        <v>8.08</v>
      </c>
      <c r="G484" s="9">
        <f>ROUND(E484*F484,2)</f>
        <v>523.34</v>
      </c>
    </row>
    <row r="485" spans="1:7" ht="78.75" x14ac:dyDescent="0.25">
      <c r="A485" s="8"/>
      <c r="B485" s="8"/>
      <c r="C485" s="8"/>
      <c r="D485" s="8" t="s">
        <v>659</v>
      </c>
      <c r="E485" s="8"/>
      <c r="F485" s="8"/>
      <c r="G485" s="8"/>
    </row>
    <row r="486" spans="1:7" x14ac:dyDescent="0.25">
      <c r="A486" s="7" t="s">
        <v>660</v>
      </c>
      <c r="B486" s="8" t="s">
        <v>14</v>
      </c>
      <c r="C486" s="8" t="s">
        <v>192</v>
      </c>
      <c r="D486" s="8" t="s">
        <v>661</v>
      </c>
      <c r="E486" s="8">
        <v>30.03</v>
      </c>
      <c r="F486" s="8">
        <v>9.73</v>
      </c>
      <c r="G486" s="9">
        <f>ROUND(E486*F486,2)</f>
        <v>292.19</v>
      </c>
    </row>
    <row r="487" spans="1:7" ht="78.75" x14ac:dyDescent="0.25">
      <c r="A487" s="8"/>
      <c r="B487" s="8"/>
      <c r="C487" s="8"/>
      <c r="D487" s="8" t="s">
        <v>662</v>
      </c>
      <c r="E487" s="8"/>
      <c r="F487" s="8"/>
      <c r="G487" s="8"/>
    </row>
    <row r="488" spans="1:7" x14ac:dyDescent="0.25">
      <c r="A488" s="7" t="s">
        <v>663</v>
      </c>
      <c r="B488" s="8" t="s">
        <v>14</v>
      </c>
      <c r="C488" s="8" t="s">
        <v>192</v>
      </c>
      <c r="D488" s="8" t="s">
        <v>664</v>
      </c>
      <c r="E488" s="8">
        <v>15.23</v>
      </c>
      <c r="F488" s="8">
        <v>11.82</v>
      </c>
      <c r="G488" s="9">
        <f>ROUND(E488*F488,2)</f>
        <v>180.02</v>
      </c>
    </row>
    <row r="489" spans="1:7" ht="78.75" x14ac:dyDescent="0.25">
      <c r="A489" s="8"/>
      <c r="B489" s="8"/>
      <c r="C489" s="8"/>
      <c r="D489" s="8" t="s">
        <v>665</v>
      </c>
      <c r="E489" s="8"/>
      <c r="F489" s="8"/>
      <c r="G489" s="8"/>
    </row>
    <row r="490" spans="1:7" x14ac:dyDescent="0.25">
      <c r="A490" s="7" t="s">
        <v>666</v>
      </c>
      <c r="B490" s="8" t="s">
        <v>14</v>
      </c>
      <c r="C490" s="8" t="s">
        <v>192</v>
      </c>
      <c r="D490" s="8" t="s">
        <v>667</v>
      </c>
      <c r="E490" s="8">
        <v>66.760000000000005</v>
      </c>
      <c r="F490" s="8">
        <v>14.84</v>
      </c>
      <c r="G490" s="9">
        <f>ROUND(E490*F490,2)</f>
        <v>990.72</v>
      </c>
    </row>
    <row r="491" spans="1:7" ht="78.75" x14ac:dyDescent="0.25">
      <c r="A491" s="8"/>
      <c r="B491" s="8"/>
      <c r="C491" s="8"/>
      <c r="D491" s="8" t="s">
        <v>668</v>
      </c>
      <c r="E491" s="8"/>
      <c r="F491" s="8"/>
      <c r="G491" s="8"/>
    </row>
    <row r="492" spans="1:7" x14ac:dyDescent="0.25">
      <c r="A492" s="7" t="s">
        <v>669</v>
      </c>
      <c r="B492" s="8" t="s">
        <v>14</v>
      </c>
      <c r="C492" s="8" t="s">
        <v>192</v>
      </c>
      <c r="D492" s="8" t="s">
        <v>670</v>
      </c>
      <c r="E492" s="8">
        <v>24.72</v>
      </c>
      <c r="F492" s="8">
        <v>17.04</v>
      </c>
      <c r="G492" s="9">
        <f>ROUND(E492*F492,2)</f>
        <v>421.23</v>
      </c>
    </row>
    <row r="493" spans="1:7" ht="78.75" x14ac:dyDescent="0.25">
      <c r="A493" s="8"/>
      <c r="B493" s="8"/>
      <c r="C493" s="8"/>
      <c r="D493" s="8" t="s">
        <v>671</v>
      </c>
      <c r="E493" s="8"/>
      <c r="F493" s="8"/>
      <c r="G493" s="8"/>
    </row>
    <row r="494" spans="1:7" x14ac:dyDescent="0.25">
      <c r="A494" s="8"/>
      <c r="B494" s="8"/>
      <c r="C494" s="8"/>
      <c r="D494" s="10" t="s">
        <v>672</v>
      </c>
      <c r="E494" s="8">
        <v>1</v>
      </c>
      <c r="F494" s="11">
        <f>G446+G448+G450+G452+G454+G456+G458+G460+G462+G464+G466+G468+G470+G472+G474+G476+G478+G480+G482+G484+G486+G488+G490+G492</f>
        <v>25808.91</v>
      </c>
      <c r="G494" s="11">
        <f>ROUND(E494*F494,2)</f>
        <v>25808.91</v>
      </c>
    </row>
    <row r="495" spans="1:7" ht="0.95" customHeight="1" x14ac:dyDescent="0.25">
      <c r="A495" s="12"/>
      <c r="B495" s="12"/>
      <c r="C495" s="12"/>
      <c r="D495" s="12"/>
      <c r="E495" s="12"/>
      <c r="F495" s="12"/>
      <c r="G495" s="12"/>
    </row>
    <row r="496" spans="1:7" x14ac:dyDescent="0.25">
      <c r="A496" s="5" t="s">
        <v>673</v>
      </c>
      <c r="B496" s="5" t="s">
        <v>10</v>
      </c>
      <c r="C496" s="5" t="s">
        <v>11</v>
      </c>
      <c r="D496" s="5" t="s">
        <v>674</v>
      </c>
      <c r="E496" s="6">
        <f>E599</f>
        <v>1</v>
      </c>
      <c r="F496" s="6">
        <f>F599</f>
        <v>132280.19</v>
      </c>
      <c r="G496" s="6">
        <f>G599</f>
        <v>132280.19</v>
      </c>
    </row>
    <row r="497" spans="1:7" x14ac:dyDescent="0.25">
      <c r="A497" s="7" t="s">
        <v>675</v>
      </c>
      <c r="B497" s="8" t="s">
        <v>14</v>
      </c>
      <c r="C497" s="8" t="s">
        <v>192</v>
      </c>
      <c r="D497" s="8" t="s">
        <v>676</v>
      </c>
      <c r="E497" s="8">
        <v>676.81</v>
      </c>
      <c r="F497" s="8">
        <v>3.84</v>
      </c>
      <c r="G497" s="9">
        <f>ROUND(E497*F497,2)</f>
        <v>2598.9499999999998</v>
      </c>
    </row>
    <row r="498" spans="1:7" ht="67.5" x14ac:dyDescent="0.25">
      <c r="A498" s="8"/>
      <c r="B498" s="8"/>
      <c r="C498" s="8"/>
      <c r="D498" s="8" t="s">
        <v>677</v>
      </c>
      <c r="E498" s="8"/>
      <c r="F498" s="8"/>
      <c r="G498" s="8"/>
    </row>
    <row r="499" spans="1:7" x14ac:dyDescent="0.25">
      <c r="A499" s="7" t="s">
        <v>678</v>
      </c>
      <c r="B499" s="8" t="s">
        <v>14</v>
      </c>
      <c r="C499" s="8" t="s">
        <v>192</v>
      </c>
      <c r="D499" s="8" t="s">
        <v>679</v>
      </c>
      <c r="E499" s="8">
        <v>123.35</v>
      </c>
      <c r="F499" s="8">
        <v>5.05</v>
      </c>
      <c r="G499" s="9">
        <f>ROUND(E499*F499,2)</f>
        <v>622.91999999999996</v>
      </c>
    </row>
    <row r="500" spans="1:7" ht="67.5" x14ac:dyDescent="0.25">
      <c r="A500" s="8"/>
      <c r="B500" s="8"/>
      <c r="C500" s="8"/>
      <c r="D500" s="8" t="s">
        <v>680</v>
      </c>
      <c r="E500" s="8"/>
      <c r="F500" s="8"/>
      <c r="G500" s="8"/>
    </row>
    <row r="501" spans="1:7" x14ac:dyDescent="0.25">
      <c r="A501" s="7" t="s">
        <v>681</v>
      </c>
      <c r="B501" s="8" t="s">
        <v>14</v>
      </c>
      <c r="C501" s="8" t="s">
        <v>192</v>
      </c>
      <c r="D501" s="8" t="s">
        <v>682</v>
      </c>
      <c r="E501" s="8">
        <v>284.18</v>
      </c>
      <c r="F501" s="8">
        <v>6.98</v>
      </c>
      <c r="G501" s="9">
        <f>ROUND(E501*F501,2)</f>
        <v>1983.58</v>
      </c>
    </row>
    <row r="502" spans="1:7" ht="67.5" x14ac:dyDescent="0.25">
      <c r="A502" s="8"/>
      <c r="B502" s="8"/>
      <c r="C502" s="8"/>
      <c r="D502" s="8" t="s">
        <v>683</v>
      </c>
      <c r="E502" s="8"/>
      <c r="F502" s="8"/>
      <c r="G502" s="8"/>
    </row>
    <row r="503" spans="1:7" x14ac:dyDescent="0.25">
      <c r="A503" s="7" t="s">
        <v>684</v>
      </c>
      <c r="B503" s="8" t="s">
        <v>14</v>
      </c>
      <c r="C503" s="8" t="s">
        <v>192</v>
      </c>
      <c r="D503" s="8" t="s">
        <v>685</v>
      </c>
      <c r="E503" s="8">
        <v>156.44999999999999</v>
      </c>
      <c r="F503" s="8">
        <v>12.21</v>
      </c>
      <c r="G503" s="9">
        <f>ROUND(E503*F503,2)</f>
        <v>1910.25</v>
      </c>
    </row>
    <row r="504" spans="1:7" ht="67.5" x14ac:dyDescent="0.25">
      <c r="A504" s="8"/>
      <c r="B504" s="8"/>
      <c r="C504" s="8"/>
      <c r="D504" s="8" t="s">
        <v>686</v>
      </c>
      <c r="E504" s="8"/>
      <c r="F504" s="8"/>
      <c r="G504" s="8"/>
    </row>
    <row r="505" spans="1:7" x14ac:dyDescent="0.25">
      <c r="A505" s="7" t="s">
        <v>687</v>
      </c>
      <c r="B505" s="8" t="s">
        <v>14</v>
      </c>
      <c r="C505" s="8" t="s">
        <v>192</v>
      </c>
      <c r="D505" s="8" t="s">
        <v>688</v>
      </c>
      <c r="E505" s="8">
        <v>292.36</v>
      </c>
      <c r="F505" s="8">
        <v>17.489999999999998</v>
      </c>
      <c r="G505" s="9">
        <f>ROUND(E505*F505,2)</f>
        <v>5113.38</v>
      </c>
    </row>
    <row r="506" spans="1:7" ht="67.5" x14ac:dyDescent="0.25">
      <c r="A506" s="8"/>
      <c r="B506" s="8"/>
      <c r="C506" s="8"/>
      <c r="D506" s="8" t="s">
        <v>689</v>
      </c>
      <c r="E506" s="8"/>
      <c r="F506" s="8"/>
      <c r="G506" s="8"/>
    </row>
    <row r="507" spans="1:7" x14ac:dyDescent="0.25">
      <c r="A507" s="7" t="s">
        <v>690</v>
      </c>
      <c r="B507" s="8" t="s">
        <v>14</v>
      </c>
      <c r="C507" s="8" t="s">
        <v>192</v>
      </c>
      <c r="D507" s="8" t="s">
        <v>691</v>
      </c>
      <c r="E507" s="8">
        <v>242.83</v>
      </c>
      <c r="F507" s="8">
        <v>24.59</v>
      </c>
      <c r="G507" s="9">
        <f>ROUND(E507*F507,2)</f>
        <v>5971.19</v>
      </c>
    </row>
    <row r="508" spans="1:7" ht="67.5" x14ac:dyDescent="0.25">
      <c r="A508" s="8"/>
      <c r="B508" s="8"/>
      <c r="C508" s="8"/>
      <c r="D508" s="8" t="s">
        <v>692</v>
      </c>
      <c r="E508" s="8"/>
      <c r="F508" s="8"/>
      <c r="G508" s="8"/>
    </row>
    <row r="509" spans="1:7" x14ac:dyDescent="0.25">
      <c r="A509" s="7" t="s">
        <v>693</v>
      </c>
      <c r="B509" s="8" t="s">
        <v>14</v>
      </c>
      <c r="C509" s="8" t="s">
        <v>192</v>
      </c>
      <c r="D509" s="8" t="s">
        <v>694</v>
      </c>
      <c r="E509" s="8">
        <v>167.68</v>
      </c>
      <c r="F509" s="8">
        <v>37.96</v>
      </c>
      <c r="G509" s="9">
        <f>ROUND(E509*F509,2)</f>
        <v>6365.13</v>
      </c>
    </row>
    <row r="510" spans="1:7" ht="67.5" x14ac:dyDescent="0.25">
      <c r="A510" s="8"/>
      <c r="B510" s="8"/>
      <c r="C510" s="8"/>
      <c r="D510" s="8" t="s">
        <v>695</v>
      </c>
      <c r="E510" s="8"/>
      <c r="F510" s="8"/>
      <c r="G510" s="8"/>
    </row>
    <row r="511" spans="1:7" x14ac:dyDescent="0.25">
      <c r="A511" s="7" t="s">
        <v>696</v>
      </c>
      <c r="B511" s="8" t="s">
        <v>14</v>
      </c>
      <c r="C511" s="8" t="s">
        <v>192</v>
      </c>
      <c r="D511" s="8" t="s">
        <v>697</v>
      </c>
      <c r="E511" s="8">
        <v>72.02</v>
      </c>
      <c r="F511" s="8">
        <v>57.36</v>
      </c>
      <c r="G511" s="9">
        <f>ROUND(E511*F511,2)</f>
        <v>4131.07</v>
      </c>
    </row>
    <row r="512" spans="1:7" ht="67.5" x14ac:dyDescent="0.25">
      <c r="A512" s="8"/>
      <c r="B512" s="8"/>
      <c r="C512" s="8"/>
      <c r="D512" s="8" t="s">
        <v>698</v>
      </c>
      <c r="E512" s="8"/>
      <c r="F512" s="8"/>
      <c r="G512" s="8"/>
    </row>
    <row r="513" spans="1:7" x14ac:dyDescent="0.25">
      <c r="A513" s="7" t="s">
        <v>699</v>
      </c>
      <c r="B513" s="8" t="s">
        <v>14</v>
      </c>
      <c r="C513" s="8" t="s">
        <v>192</v>
      </c>
      <c r="D513" s="8" t="s">
        <v>700</v>
      </c>
      <c r="E513" s="8">
        <v>5.3</v>
      </c>
      <c r="F513" s="8">
        <v>81.66</v>
      </c>
      <c r="G513" s="9">
        <f>ROUND(E513*F513,2)</f>
        <v>432.8</v>
      </c>
    </row>
    <row r="514" spans="1:7" ht="67.5" x14ac:dyDescent="0.25">
      <c r="A514" s="8"/>
      <c r="B514" s="8"/>
      <c r="C514" s="8"/>
      <c r="D514" s="8" t="s">
        <v>701</v>
      </c>
      <c r="E514" s="8"/>
      <c r="F514" s="8"/>
      <c r="G514" s="8"/>
    </row>
    <row r="515" spans="1:7" x14ac:dyDescent="0.25">
      <c r="A515" s="7" t="s">
        <v>702</v>
      </c>
      <c r="B515" s="8" t="s">
        <v>14</v>
      </c>
      <c r="C515" s="8" t="s">
        <v>192</v>
      </c>
      <c r="D515" s="8" t="s">
        <v>703</v>
      </c>
      <c r="E515" s="8">
        <v>32</v>
      </c>
      <c r="F515" s="8">
        <v>110.12</v>
      </c>
      <c r="G515" s="9">
        <f>ROUND(E515*F515,2)</f>
        <v>3523.84</v>
      </c>
    </row>
    <row r="516" spans="1:7" ht="67.5" x14ac:dyDescent="0.25">
      <c r="A516" s="8"/>
      <c r="B516" s="8"/>
      <c r="C516" s="8"/>
      <c r="D516" s="8" t="s">
        <v>704</v>
      </c>
      <c r="E516" s="8"/>
      <c r="F516" s="8"/>
      <c r="G516" s="8"/>
    </row>
    <row r="517" spans="1:7" x14ac:dyDescent="0.25">
      <c r="A517" s="7" t="s">
        <v>705</v>
      </c>
      <c r="B517" s="8" t="s">
        <v>14</v>
      </c>
      <c r="C517" s="8" t="s">
        <v>4</v>
      </c>
      <c r="D517" s="8" t="s">
        <v>706</v>
      </c>
      <c r="E517" s="8">
        <v>13</v>
      </c>
      <c r="F517" s="8">
        <v>14.06</v>
      </c>
      <c r="G517" s="9">
        <f>ROUND(E517*F517,2)</f>
        <v>182.78</v>
      </c>
    </row>
    <row r="518" spans="1:7" ht="45" x14ac:dyDescent="0.25">
      <c r="A518" s="8"/>
      <c r="B518" s="8"/>
      <c r="C518" s="8"/>
      <c r="D518" s="8" t="s">
        <v>707</v>
      </c>
      <c r="E518" s="8"/>
      <c r="F518" s="8"/>
      <c r="G518" s="8"/>
    </row>
    <row r="519" spans="1:7" x14ac:dyDescent="0.25">
      <c r="A519" s="7" t="s">
        <v>708</v>
      </c>
      <c r="B519" s="8" t="s">
        <v>14</v>
      </c>
      <c r="C519" s="8" t="s">
        <v>4</v>
      </c>
      <c r="D519" s="8" t="s">
        <v>709</v>
      </c>
      <c r="E519" s="8">
        <v>7</v>
      </c>
      <c r="F519" s="8">
        <v>20.079999999999998</v>
      </c>
      <c r="G519" s="9">
        <f>ROUND(E519*F519,2)</f>
        <v>140.56</v>
      </c>
    </row>
    <row r="520" spans="1:7" ht="45" x14ac:dyDescent="0.25">
      <c r="A520" s="8"/>
      <c r="B520" s="8"/>
      <c r="C520" s="8"/>
      <c r="D520" s="8" t="s">
        <v>710</v>
      </c>
      <c r="E520" s="8"/>
      <c r="F520" s="8"/>
      <c r="G520" s="8"/>
    </row>
    <row r="521" spans="1:7" x14ac:dyDescent="0.25">
      <c r="A521" s="7" t="s">
        <v>711</v>
      </c>
      <c r="B521" s="8" t="s">
        <v>14</v>
      </c>
      <c r="C521" s="8" t="s">
        <v>4</v>
      </c>
      <c r="D521" s="8" t="s">
        <v>712</v>
      </c>
      <c r="E521" s="8">
        <v>10</v>
      </c>
      <c r="F521" s="8">
        <v>26.74</v>
      </c>
      <c r="G521" s="9">
        <f>ROUND(E521*F521,2)</f>
        <v>267.39999999999998</v>
      </c>
    </row>
    <row r="522" spans="1:7" ht="45" x14ac:dyDescent="0.25">
      <c r="A522" s="8"/>
      <c r="B522" s="8"/>
      <c r="C522" s="8"/>
      <c r="D522" s="8" t="s">
        <v>713</v>
      </c>
      <c r="E522" s="8"/>
      <c r="F522" s="8"/>
      <c r="G522" s="8"/>
    </row>
    <row r="523" spans="1:7" x14ac:dyDescent="0.25">
      <c r="A523" s="7" t="s">
        <v>714</v>
      </c>
      <c r="B523" s="8" t="s">
        <v>14</v>
      </c>
      <c r="C523" s="8" t="s">
        <v>4</v>
      </c>
      <c r="D523" s="8" t="s">
        <v>715</v>
      </c>
      <c r="E523" s="8">
        <v>9</v>
      </c>
      <c r="F523" s="8">
        <v>39.11</v>
      </c>
      <c r="G523" s="9">
        <f>ROUND(E523*F523,2)</f>
        <v>351.99</v>
      </c>
    </row>
    <row r="524" spans="1:7" ht="45" x14ac:dyDescent="0.25">
      <c r="A524" s="8"/>
      <c r="B524" s="8"/>
      <c r="C524" s="8"/>
      <c r="D524" s="8" t="s">
        <v>716</v>
      </c>
      <c r="E524" s="8"/>
      <c r="F524" s="8"/>
      <c r="G524" s="8"/>
    </row>
    <row r="525" spans="1:7" x14ac:dyDescent="0.25">
      <c r="A525" s="7" t="s">
        <v>717</v>
      </c>
      <c r="B525" s="8" t="s">
        <v>14</v>
      </c>
      <c r="C525" s="8" t="s">
        <v>4</v>
      </c>
      <c r="D525" s="8" t="s">
        <v>718</v>
      </c>
      <c r="E525" s="8">
        <v>8</v>
      </c>
      <c r="F525" s="8">
        <v>52.86</v>
      </c>
      <c r="G525" s="9">
        <f>ROUND(E525*F525,2)</f>
        <v>422.88</v>
      </c>
    </row>
    <row r="526" spans="1:7" ht="45" x14ac:dyDescent="0.25">
      <c r="A526" s="8"/>
      <c r="B526" s="8"/>
      <c r="C526" s="8"/>
      <c r="D526" s="8" t="s">
        <v>719</v>
      </c>
      <c r="E526" s="8"/>
      <c r="F526" s="8"/>
      <c r="G526" s="8"/>
    </row>
    <row r="527" spans="1:7" x14ac:dyDescent="0.25">
      <c r="A527" s="7" t="s">
        <v>720</v>
      </c>
      <c r="B527" s="8" t="s">
        <v>14</v>
      </c>
      <c r="C527" s="8" t="s">
        <v>4</v>
      </c>
      <c r="D527" s="8" t="s">
        <v>721</v>
      </c>
      <c r="E527" s="8">
        <v>1</v>
      </c>
      <c r="F527" s="8">
        <v>93.6</v>
      </c>
      <c r="G527" s="9">
        <f>ROUND(E527*F527,2)</f>
        <v>93.6</v>
      </c>
    </row>
    <row r="528" spans="1:7" ht="45" x14ac:dyDescent="0.25">
      <c r="A528" s="8"/>
      <c r="B528" s="8"/>
      <c r="C528" s="8"/>
      <c r="D528" s="8" t="s">
        <v>722</v>
      </c>
      <c r="E528" s="8"/>
      <c r="F528" s="8"/>
      <c r="G528" s="8"/>
    </row>
    <row r="529" spans="1:7" x14ac:dyDescent="0.25">
      <c r="A529" s="7" t="s">
        <v>723</v>
      </c>
      <c r="B529" s="8" t="s">
        <v>14</v>
      </c>
      <c r="C529" s="8" t="s">
        <v>4</v>
      </c>
      <c r="D529" s="8" t="s">
        <v>724</v>
      </c>
      <c r="E529" s="8">
        <v>1</v>
      </c>
      <c r="F529" s="8">
        <v>178.31</v>
      </c>
      <c r="G529" s="9">
        <f>ROUND(E529*F529,2)</f>
        <v>178.31</v>
      </c>
    </row>
    <row r="530" spans="1:7" ht="45" x14ac:dyDescent="0.25">
      <c r="A530" s="8"/>
      <c r="B530" s="8"/>
      <c r="C530" s="8"/>
      <c r="D530" s="8" t="s">
        <v>725</v>
      </c>
      <c r="E530" s="8"/>
      <c r="F530" s="8"/>
      <c r="G530" s="8"/>
    </row>
    <row r="531" spans="1:7" x14ac:dyDescent="0.25">
      <c r="A531" s="7" t="s">
        <v>726</v>
      </c>
      <c r="B531" s="8" t="s">
        <v>14</v>
      </c>
      <c r="C531" s="8" t="s">
        <v>4</v>
      </c>
      <c r="D531" s="8" t="s">
        <v>727</v>
      </c>
      <c r="E531" s="8">
        <v>1</v>
      </c>
      <c r="F531" s="8">
        <v>2309.06</v>
      </c>
      <c r="G531" s="9">
        <f>ROUND(E531*F531,2)</f>
        <v>2309.06</v>
      </c>
    </row>
    <row r="532" spans="1:7" ht="90" x14ac:dyDescent="0.25">
      <c r="A532" s="8"/>
      <c r="B532" s="8"/>
      <c r="C532" s="8"/>
      <c r="D532" s="8" t="s">
        <v>728</v>
      </c>
      <c r="E532" s="8"/>
      <c r="F532" s="8"/>
      <c r="G532" s="8"/>
    </row>
    <row r="533" spans="1:7" x14ac:dyDescent="0.25">
      <c r="A533" s="7" t="s">
        <v>729</v>
      </c>
      <c r="B533" s="8" t="s">
        <v>14</v>
      </c>
      <c r="C533" s="8" t="s">
        <v>4</v>
      </c>
      <c r="D533" s="8" t="s">
        <v>730</v>
      </c>
      <c r="E533" s="8">
        <v>1</v>
      </c>
      <c r="F533" s="8">
        <v>2226.04</v>
      </c>
      <c r="G533" s="9">
        <f>ROUND(E533*F533,2)</f>
        <v>2226.04</v>
      </c>
    </row>
    <row r="534" spans="1:7" ht="101.25" x14ac:dyDescent="0.25">
      <c r="A534" s="8"/>
      <c r="B534" s="8"/>
      <c r="C534" s="8"/>
      <c r="D534" s="8" t="s">
        <v>731</v>
      </c>
      <c r="E534" s="8"/>
      <c r="F534" s="8"/>
      <c r="G534" s="8"/>
    </row>
    <row r="535" spans="1:7" x14ac:dyDescent="0.25">
      <c r="A535" s="7" t="s">
        <v>732</v>
      </c>
      <c r="B535" s="8" t="s">
        <v>14</v>
      </c>
      <c r="C535" s="8" t="s">
        <v>4</v>
      </c>
      <c r="D535" s="8" t="s">
        <v>733</v>
      </c>
      <c r="E535" s="8">
        <v>4</v>
      </c>
      <c r="F535" s="8">
        <v>2365.13</v>
      </c>
      <c r="G535" s="9">
        <f>ROUND(E535*F535,2)</f>
        <v>9460.52</v>
      </c>
    </row>
    <row r="536" spans="1:7" ht="90" x14ac:dyDescent="0.25">
      <c r="A536" s="8"/>
      <c r="B536" s="8"/>
      <c r="C536" s="8"/>
      <c r="D536" s="8" t="s">
        <v>734</v>
      </c>
      <c r="E536" s="8"/>
      <c r="F536" s="8"/>
      <c r="G536" s="8"/>
    </row>
    <row r="537" spans="1:7" x14ac:dyDescent="0.25">
      <c r="A537" s="7" t="s">
        <v>735</v>
      </c>
      <c r="B537" s="8" t="s">
        <v>14</v>
      </c>
      <c r="C537" s="8" t="s">
        <v>4</v>
      </c>
      <c r="D537" s="8" t="s">
        <v>736</v>
      </c>
      <c r="E537" s="8">
        <v>6</v>
      </c>
      <c r="F537" s="8">
        <v>341</v>
      </c>
      <c r="G537" s="9">
        <f>ROUND(E537*F537,2)</f>
        <v>2046</v>
      </c>
    </row>
    <row r="538" spans="1:7" ht="90" x14ac:dyDescent="0.25">
      <c r="A538" s="8"/>
      <c r="B538" s="8"/>
      <c r="C538" s="8"/>
      <c r="D538" s="8" t="s">
        <v>737</v>
      </c>
      <c r="E538" s="8"/>
      <c r="F538" s="8"/>
      <c r="G538" s="8"/>
    </row>
    <row r="539" spans="1:7" x14ac:dyDescent="0.25">
      <c r="A539" s="7" t="s">
        <v>738</v>
      </c>
      <c r="B539" s="8" t="s">
        <v>14</v>
      </c>
      <c r="C539" s="8" t="s">
        <v>4</v>
      </c>
      <c r="D539" s="8" t="s">
        <v>739</v>
      </c>
      <c r="E539" s="8">
        <v>1</v>
      </c>
      <c r="F539" s="8">
        <v>377.81</v>
      </c>
      <c r="G539" s="9">
        <f>ROUND(E539*F539,2)</f>
        <v>377.81</v>
      </c>
    </row>
    <row r="540" spans="1:7" ht="90" x14ac:dyDescent="0.25">
      <c r="A540" s="8"/>
      <c r="B540" s="8"/>
      <c r="C540" s="8"/>
      <c r="D540" s="8" t="s">
        <v>740</v>
      </c>
      <c r="E540" s="8"/>
      <c r="F540" s="8"/>
      <c r="G540" s="8"/>
    </row>
    <row r="541" spans="1:7" x14ac:dyDescent="0.25">
      <c r="A541" s="7" t="s">
        <v>741</v>
      </c>
      <c r="B541" s="8" t="s">
        <v>14</v>
      </c>
      <c r="C541" s="8" t="s">
        <v>4</v>
      </c>
      <c r="D541" s="8" t="s">
        <v>742</v>
      </c>
      <c r="E541" s="8">
        <v>1</v>
      </c>
      <c r="F541" s="8">
        <v>377.81</v>
      </c>
      <c r="G541" s="9">
        <f>ROUND(E541*F541,2)</f>
        <v>377.81</v>
      </c>
    </row>
    <row r="542" spans="1:7" ht="90" x14ac:dyDescent="0.25">
      <c r="A542" s="8"/>
      <c r="B542" s="8"/>
      <c r="C542" s="8"/>
      <c r="D542" s="8" t="s">
        <v>740</v>
      </c>
      <c r="E542" s="8"/>
      <c r="F542" s="8"/>
      <c r="G542" s="8"/>
    </row>
    <row r="543" spans="1:7" x14ac:dyDescent="0.25">
      <c r="A543" s="7" t="s">
        <v>743</v>
      </c>
      <c r="B543" s="8" t="s">
        <v>14</v>
      </c>
      <c r="C543" s="8" t="s">
        <v>4</v>
      </c>
      <c r="D543" s="8" t="s">
        <v>744</v>
      </c>
      <c r="E543" s="8">
        <v>3</v>
      </c>
      <c r="F543" s="8">
        <v>431.09</v>
      </c>
      <c r="G543" s="9">
        <f>ROUND(E543*F543,2)</f>
        <v>1293.27</v>
      </c>
    </row>
    <row r="544" spans="1:7" ht="90" x14ac:dyDescent="0.25">
      <c r="A544" s="8"/>
      <c r="B544" s="8"/>
      <c r="C544" s="8"/>
      <c r="D544" s="8" t="s">
        <v>745</v>
      </c>
      <c r="E544" s="8"/>
      <c r="F544" s="8"/>
      <c r="G544" s="8"/>
    </row>
    <row r="545" spans="1:7" x14ac:dyDescent="0.25">
      <c r="A545" s="7" t="s">
        <v>746</v>
      </c>
      <c r="B545" s="8" t="s">
        <v>14</v>
      </c>
      <c r="C545" s="8" t="s">
        <v>4</v>
      </c>
      <c r="D545" s="8" t="s">
        <v>747</v>
      </c>
      <c r="E545" s="8">
        <v>1</v>
      </c>
      <c r="F545" s="8">
        <v>313.19</v>
      </c>
      <c r="G545" s="9">
        <f>ROUND(E545*F545,2)</f>
        <v>313.19</v>
      </c>
    </row>
    <row r="546" spans="1:7" ht="90" x14ac:dyDescent="0.25">
      <c r="A546" s="8"/>
      <c r="B546" s="8"/>
      <c r="C546" s="8"/>
      <c r="D546" s="8" t="s">
        <v>748</v>
      </c>
      <c r="E546" s="8"/>
      <c r="F546" s="8"/>
      <c r="G546" s="8"/>
    </row>
    <row r="547" spans="1:7" x14ac:dyDescent="0.25">
      <c r="A547" s="7" t="s">
        <v>749</v>
      </c>
      <c r="B547" s="8" t="s">
        <v>14</v>
      </c>
      <c r="C547" s="8" t="s">
        <v>4</v>
      </c>
      <c r="D547" s="8" t="s">
        <v>750</v>
      </c>
      <c r="E547" s="8">
        <v>1</v>
      </c>
      <c r="F547" s="8">
        <v>624.6</v>
      </c>
      <c r="G547" s="9">
        <f>ROUND(E547*F547,2)</f>
        <v>624.6</v>
      </c>
    </row>
    <row r="548" spans="1:7" ht="90" x14ac:dyDescent="0.25">
      <c r="A548" s="8"/>
      <c r="B548" s="8"/>
      <c r="C548" s="8"/>
      <c r="D548" s="8" t="s">
        <v>751</v>
      </c>
      <c r="E548" s="8"/>
      <c r="F548" s="8"/>
      <c r="G548" s="8"/>
    </row>
    <row r="549" spans="1:7" x14ac:dyDescent="0.25">
      <c r="A549" s="7" t="s">
        <v>752</v>
      </c>
      <c r="B549" s="8" t="s">
        <v>14</v>
      </c>
      <c r="C549" s="8" t="s">
        <v>4</v>
      </c>
      <c r="D549" s="8" t="s">
        <v>753</v>
      </c>
      <c r="E549" s="8">
        <v>1</v>
      </c>
      <c r="F549" s="8">
        <v>770.21</v>
      </c>
      <c r="G549" s="9">
        <f>ROUND(E549*F549,2)</f>
        <v>770.21</v>
      </c>
    </row>
    <row r="550" spans="1:7" ht="90" x14ac:dyDescent="0.25">
      <c r="A550" s="8"/>
      <c r="B550" s="8"/>
      <c r="C550" s="8"/>
      <c r="D550" s="8" t="s">
        <v>754</v>
      </c>
      <c r="E550" s="8"/>
      <c r="F550" s="8"/>
      <c r="G550" s="8"/>
    </row>
    <row r="551" spans="1:7" x14ac:dyDescent="0.25">
      <c r="A551" s="7" t="s">
        <v>755</v>
      </c>
      <c r="B551" s="8" t="s">
        <v>14</v>
      </c>
      <c r="C551" s="8" t="s">
        <v>4</v>
      </c>
      <c r="D551" s="8" t="s">
        <v>756</v>
      </c>
      <c r="E551" s="8">
        <v>1</v>
      </c>
      <c r="F551" s="8">
        <v>907.85</v>
      </c>
      <c r="G551" s="9">
        <f>ROUND(E551*F551,2)</f>
        <v>907.85</v>
      </c>
    </row>
    <row r="552" spans="1:7" ht="90" x14ac:dyDescent="0.25">
      <c r="A552" s="8"/>
      <c r="B552" s="8"/>
      <c r="C552" s="8"/>
      <c r="D552" s="8" t="s">
        <v>757</v>
      </c>
      <c r="E552" s="8"/>
      <c r="F552" s="8"/>
      <c r="G552" s="8"/>
    </row>
    <row r="553" spans="1:7" x14ac:dyDescent="0.25">
      <c r="A553" s="7" t="s">
        <v>758</v>
      </c>
      <c r="B553" s="8" t="s">
        <v>14</v>
      </c>
      <c r="C553" s="8" t="s">
        <v>4</v>
      </c>
      <c r="D553" s="8" t="s">
        <v>759</v>
      </c>
      <c r="E553" s="8">
        <v>1</v>
      </c>
      <c r="F553" s="8">
        <v>567.27</v>
      </c>
      <c r="G553" s="9">
        <f>ROUND(E553*F553,2)</f>
        <v>567.27</v>
      </c>
    </row>
    <row r="554" spans="1:7" ht="90" x14ac:dyDescent="0.25">
      <c r="A554" s="8"/>
      <c r="B554" s="8"/>
      <c r="C554" s="8"/>
      <c r="D554" s="8" t="s">
        <v>760</v>
      </c>
      <c r="E554" s="8"/>
      <c r="F554" s="8"/>
      <c r="G554" s="8"/>
    </row>
    <row r="555" spans="1:7" x14ac:dyDescent="0.25">
      <c r="A555" s="7" t="s">
        <v>761</v>
      </c>
      <c r="B555" s="8" t="s">
        <v>14</v>
      </c>
      <c r="C555" s="8" t="s">
        <v>192</v>
      </c>
      <c r="D555" s="8" t="s">
        <v>762</v>
      </c>
      <c r="E555" s="8">
        <v>624.91999999999996</v>
      </c>
      <c r="F555" s="8">
        <v>6.4</v>
      </c>
      <c r="G555" s="9">
        <f>ROUND(E555*F555,2)</f>
        <v>3999.49</v>
      </c>
    </row>
    <row r="556" spans="1:7" ht="78.75" x14ac:dyDescent="0.25">
      <c r="A556" s="8"/>
      <c r="B556" s="8"/>
      <c r="C556" s="8"/>
      <c r="D556" s="8" t="s">
        <v>763</v>
      </c>
      <c r="E556" s="8"/>
      <c r="F556" s="8"/>
      <c r="G556" s="8"/>
    </row>
    <row r="557" spans="1:7" x14ac:dyDescent="0.25">
      <c r="A557" s="7" t="s">
        <v>764</v>
      </c>
      <c r="B557" s="8" t="s">
        <v>14</v>
      </c>
      <c r="C557" s="8" t="s">
        <v>192</v>
      </c>
      <c r="D557" s="8" t="s">
        <v>765</v>
      </c>
      <c r="E557" s="8">
        <v>393.9</v>
      </c>
      <c r="F557" s="8">
        <v>19.54</v>
      </c>
      <c r="G557" s="9">
        <f>ROUND(E557*F557,2)</f>
        <v>7696.81</v>
      </c>
    </row>
    <row r="558" spans="1:7" ht="67.5" x14ac:dyDescent="0.25">
      <c r="A558" s="8"/>
      <c r="B558" s="8"/>
      <c r="C558" s="8"/>
      <c r="D558" s="8" t="s">
        <v>766</v>
      </c>
      <c r="E558" s="8"/>
      <c r="F558" s="8"/>
      <c r="G558" s="8"/>
    </row>
    <row r="559" spans="1:7" x14ac:dyDescent="0.25">
      <c r="A559" s="7" t="s">
        <v>767</v>
      </c>
      <c r="B559" s="8" t="s">
        <v>14</v>
      </c>
      <c r="C559" s="8" t="s">
        <v>192</v>
      </c>
      <c r="D559" s="8" t="s">
        <v>768</v>
      </c>
      <c r="E559" s="8">
        <v>3.04</v>
      </c>
      <c r="F559" s="8">
        <v>7.61</v>
      </c>
      <c r="G559" s="9">
        <f>ROUND(E559*F559,2)</f>
        <v>23.13</v>
      </c>
    </row>
    <row r="560" spans="1:7" ht="78.75" x14ac:dyDescent="0.25">
      <c r="A560" s="8"/>
      <c r="B560" s="8"/>
      <c r="C560" s="8"/>
      <c r="D560" s="8" t="s">
        <v>769</v>
      </c>
      <c r="E560" s="8"/>
      <c r="F560" s="8"/>
      <c r="G560" s="8"/>
    </row>
    <row r="561" spans="1:7" x14ac:dyDescent="0.25">
      <c r="A561" s="7" t="s">
        <v>770</v>
      </c>
      <c r="B561" s="8" t="s">
        <v>14</v>
      </c>
      <c r="C561" s="8" t="s">
        <v>192</v>
      </c>
      <c r="D561" s="8" t="s">
        <v>771</v>
      </c>
      <c r="E561" s="8">
        <v>84.55</v>
      </c>
      <c r="F561" s="8">
        <v>21.22</v>
      </c>
      <c r="G561" s="9">
        <f>ROUND(E561*F561,2)</f>
        <v>1794.15</v>
      </c>
    </row>
    <row r="562" spans="1:7" ht="67.5" x14ac:dyDescent="0.25">
      <c r="A562" s="8"/>
      <c r="B562" s="8"/>
      <c r="C562" s="8"/>
      <c r="D562" s="8" t="s">
        <v>772</v>
      </c>
      <c r="E562" s="8"/>
      <c r="F562" s="8"/>
      <c r="G562" s="8"/>
    </row>
    <row r="563" spans="1:7" x14ac:dyDescent="0.25">
      <c r="A563" s="7" t="s">
        <v>773</v>
      </c>
      <c r="B563" s="8" t="s">
        <v>14</v>
      </c>
      <c r="C563" s="8" t="s">
        <v>192</v>
      </c>
      <c r="D563" s="8" t="s">
        <v>774</v>
      </c>
      <c r="E563" s="8">
        <v>74.41</v>
      </c>
      <c r="F563" s="8">
        <v>22.58</v>
      </c>
      <c r="G563" s="9">
        <f>ROUND(E563*F563,2)</f>
        <v>1680.18</v>
      </c>
    </row>
    <row r="564" spans="1:7" ht="67.5" x14ac:dyDescent="0.25">
      <c r="A564" s="8"/>
      <c r="B564" s="8"/>
      <c r="C564" s="8"/>
      <c r="D564" s="8" t="s">
        <v>775</v>
      </c>
      <c r="E564" s="8"/>
      <c r="F564" s="8"/>
      <c r="G564" s="8"/>
    </row>
    <row r="565" spans="1:7" x14ac:dyDescent="0.25">
      <c r="A565" s="7" t="s">
        <v>776</v>
      </c>
      <c r="B565" s="8" t="s">
        <v>14</v>
      </c>
      <c r="C565" s="8" t="s">
        <v>192</v>
      </c>
      <c r="D565" s="8" t="s">
        <v>777</v>
      </c>
      <c r="E565" s="8">
        <v>85.45</v>
      </c>
      <c r="F565" s="8">
        <v>26.71</v>
      </c>
      <c r="G565" s="9">
        <f>ROUND(E565*F565,2)</f>
        <v>2282.37</v>
      </c>
    </row>
    <row r="566" spans="1:7" ht="67.5" x14ac:dyDescent="0.25">
      <c r="A566" s="8"/>
      <c r="B566" s="8"/>
      <c r="C566" s="8"/>
      <c r="D566" s="8" t="s">
        <v>778</v>
      </c>
      <c r="E566" s="8"/>
      <c r="F566" s="8"/>
      <c r="G566" s="8"/>
    </row>
    <row r="567" spans="1:7" x14ac:dyDescent="0.25">
      <c r="A567" s="7" t="s">
        <v>779</v>
      </c>
      <c r="B567" s="8" t="s">
        <v>14</v>
      </c>
      <c r="C567" s="8" t="s">
        <v>192</v>
      </c>
      <c r="D567" s="8" t="s">
        <v>780</v>
      </c>
      <c r="E567" s="8">
        <v>212.02</v>
      </c>
      <c r="F567" s="8">
        <v>36.299999999999997</v>
      </c>
      <c r="G567" s="9">
        <f>ROUND(E567*F567,2)</f>
        <v>7696.33</v>
      </c>
    </row>
    <row r="568" spans="1:7" ht="67.5" x14ac:dyDescent="0.25">
      <c r="A568" s="8"/>
      <c r="B568" s="8"/>
      <c r="C568" s="8"/>
      <c r="D568" s="8" t="s">
        <v>781</v>
      </c>
      <c r="E568" s="8"/>
      <c r="F568" s="8"/>
      <c r="G568" s="8"/>
    </row>
    <row r="569" spans="1:7" x14ac:dyDescent="0.25">
      <c r="A569" s="7" t="s">
        <v>782</v>
      </c>
      <c r="B569" s="8" t="s">
        <v>14</v>
      </c>
      <c r="C569" s="8" t="s">
        <v>192</v>
      </c>
      <c r="D569" s="8" t="s">
        <v>783</v>
      </c>
      <c r="E569" s="8">
        <v>38.090000000000003</v>
      </c>
      <c r="F569" s="8">
        <v>41.81</v>
      </c>
      <c r="G569" s="9">
        <f>ROUND(E569*F569,2)</f>
        <v>1592.54</v>
      </c>
    </row>
    <row r="570" spans="1:7" ht="67.5" x14ac:dyDescent="0.25">
      <c r="A570" s="8"/>
      <c r="B570" s="8"/>
      <c r="C570" s="8"/>
      <c r="D570" s="8" t="s">
        <v>784</v>
      </c>
      <c r="E570" s="8"/>
      <c r="F570" s="8"/>
      <c r="G570" s="8"/>
    </row>
    <row r="571" spans="1:7" x14ac:dyDescent="0.25">
      <c r="A571" s="7" t="s">
        <v>785</v>
      </c>
      <c r="B571" s="8" t="s">
        <v>14</v>
      </c>
      <c r="C571" s="8" t="s">
        <v>192</v>
      </c>
      <c r="D571" s="8" t="s">
        <v>786</v>
      </c>
      <c r="E571" s="8">
        <v>13.57</v>
      </c>
      <c r="F571" s="8">
        <v>46.4</v>
      </c>
      <c r="G571" s="9">
        <f>ROUND(E571*F571,2)</f>
        <v>629.65</v>
      </c>
    </row>
    <row r="572" spans="1:7" ht="67.5" x14ac:dyDescent="0.25">
      <c r="A572" s="8"/>
      <c r="B572" s="8"/>
      <c r="C572" s="8"/>
      <c r="D572" s="8" t="s">
        <v>787</v>
      </c>
      <c r="E572" s="8"/>
      <c r="F572" s="8"/>
      <c r="G572" s="8"/>
    </row>
    <row r="573" spans="1:7" x14ac:dyDescent="0.25">
      <c r="A573" s="7" t="s">
        <v>788</v>
      </c>
      <c r="B573" s="8" t="s">
        <v>14</v>
      </c>
      <c r="C573" s="8" t="s">
        <v>4</v>
      </c>
      <c r="D573" s="8" t="s">
        <v>789</v>
      </c>
      <c r="E573" s="8">
        <v>32</v>
      </c>
      <c r="F573" s="8">
        <v>360</v>
      </c>
      <c r="G573" s="9">
        <f>ROUND(E573*F573,2)</f>
        <v>11520</v>
      </c>
    </row>
    <row r="574" spans="1:7" ht="67.5" x14ac:dyDescent="0.25">
      <c r="A574" s="8"/>
      <c r="B574" s="8"/>
      <c r="C574" s="8"/>
      <c r="D574" s="8" t="s">
        <v>790</v>
      </c>
      <c r="E574" s="8"/>
      <c r="F574" s="8"/>
      <c r="G574" s="8"/>
    </row>
    <row r="575" spans="1:7" x14ac:dyDescent="0.25">
      <c r="A575" s="7" t="s">
        <v>791</v>
      </c>
      <c r="B575" s="8" t="s">
        <v>14</v>
      </c>
      <c r="C575" s="8" t="s">
        <v>4</v>
      </c>
      <c r="D575" s="8" t="s">
        <v>792</v>
      </c>
      <c r="E575" s="8">
        <v>42</v>
      </c>
      <c r="F575" s="8">
        <v>181.79</v>
      </c>
      <c r="G575" s="9">
        <f>ROUND(E575*F575,2)</f>
        <v>7635.18</v>
      </c>
    </row>
    <row r="576" spans="1:7" ht="67.5" x14ac:dyDescent="0.25">
      <c r="A576" s="8"/>
      <c r="B576" s="8"/>
      <c r="C576" s="8"/>
      <c r="D576" s="8" t="s">
        <v>793</v>
      </c>
      <c r="E576" s="8"/>
      <c r="F576" s="8"/>
      <c r="G576" s="8"/>
    </row>
    <row r="577" spans="1:7" x14ac:dyDescent="0.25">
      <c r="A577" s="7" t="s">
        <v>794</v>
      </c>
      <c r="B577" s="8" t="s">
        <v>14</v>
      </c>
      <c r="C577" s="8" t="s">
        <v>4</v>
      </c>
      <c r="D577" s="8" t="s">
        <v>795</v>
      </c>
      <c r="E577" s="8">
        <v>32</v>
      </c>
      <c r="F577" s="8">
        <v>225</v>
      </c>
      <c r="G577" s="9">
        <f>ROUND(E577*F577,2)</f>
        <v>7200</v>
      </c>
    </row>
    <row r="578" spans="1:7" ht="90" x14ac:dyDescent="0.25">
      <c r="A578" s="8"/>
      <c r="B578" s="8"/>
      <c r="C578" s="8"/>
      <c r="D578" s="8" t="s">
        <v>796</v>
      </c>
      <c r="E578" s="8"/>
      <c r="F578" s="8"/>
      <c r="G578" s="8"/>
    </row>
    <row r="579" spans="1:7" x14ac:dyDescent="0.25">
      <c r="A579" s="7" t="s">
        <v>797</v>
      </c>
      <c r="B579" s="8" t="s">
        <v>14</v>
      </c>
      <c r="C579" s="8" t="s">
        <v>4</v>
      </c>
      <c r="D579" s="8" t="s">
        <v>798</v>
      </c>
      <c r="E579" s="8">
        <v>5</v>
      </c>
      <c r="F579" s="8">
        <v>315</v>
      </c>
      <c r="G579" s="9">
        <f>ROUND(E579*F579,2)</f>
        <v>1575</v>
      </c>
    </row>
    <row r="580" spans="1:7" ht="56.25" x14ac:dyDescent="0.25">
      <c r="A580" s="8"/>
      <c r="B580" s="8"/>
      <c r="C580" s="8"/>
      <c r="D580" s="8" t="s">
        <v>799</v>
      </c>
      <c r="E580" s="8"/>
      <c r="F580" s="8"/>
      <c r="G580" s="8"/>
    </row>
    <row r="581" spans="1:7" x14ac:dyDescent="0.25">
      <c r="A581" s="7" t="s">
        <v>800</v>
      </c>
      <c r="B581" s="8" t="s">
        <v>14</v>
      </c>
      <c r="C581" s="8" t="s">
        <v>4</v>
      </c>
      <c r="D581" s="8" t="s">
        <v>801</v>
      </c>
      <c r="E581" s="8">
        <v>5</v>
      </c>
      <c r="F581" s="8">
        <v>354.24</v>
      </c>
      <c r="G581" s="9">
        <f>ROUND(E581*F581,2)</f>
        <v>1771.2</v>
      </c>
    </row>
    <row r="582" spans="1:7" ht="56.25" x14ac:dyDescent="0.25">
      <c r="A582" s="8"/>
      <c r="B582" s="8"/>
      <c r="C582" s="8"/>
      <c r="D582" s="8" t="s">
        <v>802</v>
      </c>
      <c r="E582" s="8"/>
      <c r="F582" s="8"/>
      <c r="G582" s="8"/>
    </row>
    <row r="583" spans="1:7" x14ac:dyDescent="0.25">
      <c r="A583" s="7" t="s">
        <v>803</v>
      </c>
      <c r="B583" s="8" t="s">
        <v>14</v>
      </c>
      <c r="C583" s="8" t="s">
        <v>4</v>
      </c>
      <c r="D583" s="8" t="s">
        <v>804</v>
      </c>
      <c r="E583" s="8">
        <v>10</v>
      </c>
      <c r="F583" s="8">
        <v>260.10000000000002</v>
      </c>
      <c r="G583" s="9">
        <f>ROUND(E583*F583,2)</f>
        <v>2601</v>
      </c>
    </row>
    <row r="584" spans="1:7" ht="45" x14ac:dyDescent="0.25">
      <c r="A584" s="8"/>
      <c r="B584" s="8"/>
      <c r="C584" s="8"/>
      <c r="D584" s="8" t="s">
        <v>805</v>
      </c>
      <c r="E584" s="8"/>
      <c r="F584" s="8"/>
      <c r="G584" s="8"/>
    </row>
    <row r="585" spans="1:7" x14ac:dyDescent="0.25">
      <c r="A585" s="7" t="s">
        <v>806</v>
      </c>
      <c r="B585" s="8" t="s">
        <v>14</v>
      </c>
      <c r="C585" s="8" t="s">
        <v>4</v>
      </c>
      <c r="D585" s="8" t="s">
        <v>807</v>
      </c>
      <c r="E585" s="8">
        <v>35</v>
      </c>
      <c r="F585" s="8">
        <v>136.54</v>
      </c>
      <c r="G585" s="9">
        <f>ROUND(E585*F585,2)</f>
        <v>4778.8999999999996</v>
      </c>
    </row>
    <row r="586" spans="1:7" ht="67.5" x14ac:dyDescent="0.25">
      <c r="A586" s="8"/>
      <c r="B586" s="8"/>
      <c r="C586" s="8"/>
      <c r="D586" s="8" t="s">
        <v>808</v>
      </c>
      <c r="E586" s="8"/>
      <c r="F586" s="8"/>
      <c r="G586" s="8"/>
    </row>
    <row r="587" spans="1:7" x14ac:dyDescent="0.25">
      <c r="A587" s="7" t="s">
        <v>809</v>
      </c>
      <c r="B587" s="8" t="s">
        <v>14</v>
      </c>
      <c r="C587" s="8" t="s">
        <v>4</v>
      </c>
      <c r="D587" s="8" t="s">
        <v>810</v>
      </c>
      <c r="E587" s="8">
        <v>30</v>
      </c>
      <c r="F587" s="8">
        <v>108</v>
      </c>
      <c r="G587" s="9">
        <f>ROUND(E587*F587,2)</f>
        <v>3240</v>
      </c>
    </row>
    <row r="588" spans="1:7" ht="56.25" x14ac:dyDescent="0.25">
      <c r="A588" s="8"/>
      <c r="B588" s="8"/>
      <c r="C588" s="8"/>
      <c r="D588" s="8" t="s">
        <v>811</v>
      </c>
      <c r="E588" s="8"/>
      <c r="F588" s="8"/>
      <c r="G588" s="8"/>
    </row>
    <row r="589" spans="1:7" x14ac:dyDescent="0.25">
      <c r="A589" s="7" t="s">
        <v>812</v>
      </c>
      <c r="B589" s="8" t="s">
        <v>14</v>
      </c>
      <c r="C589" s="8" t="s">
        <v>4</v>
      </c>
      <c r="D589" s="8" t="s">
        <v>813</v>
      </c>
      <c r="E589" s="8">
        <v>5</v>
      </c>
      <c r="F589" s="8">
        <v>135</v>
      </c>
      <c r="G589" s="9">
        <f>ROUND(E589*F589,2)</f>
        <v>675</v>
      </c>
    </row>
    <row r="590" spans="1:7" ht="67.5" x14ac:dyDescent="0.25">
      <c r="A590" s="8"/>
      <c r="B590" s="8"/>
      <c r="C590" s="8"/>
      <c r="D590" s="8" t="s">
        <v>814</v>
      </c>
      <c r="E590" s="8"/>
      <c r="F590" s="8"/>
      <c r="G590" s="8"/>
    </row>
    <row r="591" spans="1:7" x14ac:dyDescent="0.25">
      <c r="A591" s="7" t="s">
        <v>815</v>
      </c>
      <c r="B591" s="8" t="s">
        <v>14</v>
      </c>
      <c r="C591" s="8" t="s">
        <v>4</v>
      </c>
      <c r="D591" s="8" t="s">
        <v>816</v>
      </c>
      <c r="E591" s="8">
        <v>45</v>
      </c>
      <c r="F591" s="8">
        <v>108</v>
      </c>
      <c r="G591" s="9">
        <f>ROUND(E591*F591,2)</f>
        <v>4860</v>
      </c>
    </row>
    <row r="592" spans="1:7" ht="78.75" x14ac:dyDescent="0.25">
      <c r="A592" s="8"/>
      <c r="B592" s="8"/>
      <c r="C592" s="8"/>
      <c r="D592" s="8" t="s">
        <v>817</v>
      </c>
      <c r="E592" s="8"/>
      <c r="F592" s="8"/>
      <c r="G592" s="8"/>
    </row>
    <row r="593" spans="1:7" x14ac:dyDescent="0.25">
      <c r="A593" s="7" t="s">
        <v>818</v>
      </c>
      <c r="B593" s="8" t="s">
        <v>14</v>
      </c>
      <c r="C593" s="8" t="s">
        <v>4</v>
      </c>
      <c r="D593" s="8" t="s">
        <v>819</v>
      </c>
      <c r="E593" s="8">
        <v>45</v>
      </c>
      <c r="F593" s="8">
        <v>72</v>
      </c>
      <c r="G593" s="9">
        <f>ROUND(E593*F593,2)</f>
        <v>3240</v>
      </c>
    </row>
    <row r="594" spans="1:7" ht="56.25" x14ac:dyDescent="0.25">
      <c r="A594" s="8"/>
      <c r="B594" s="8"/>
      <c r="C594" s="8"/>
      <c r="D594" s="8" t="s">
        <v>820</v>
      </c>
      <c r="E594" s="8"/>
      <c r="F594" s="8"/>
      <c r="G594" s="8"/>
    </row>
    <row r="595" spans="1:7" x14ac:dyDescent="0.25">
      <c r="A595" s="7" t="s">
        <v>821</v>
      </c>
      <c r="B595" s="8" t="s">
        <v>14</v>
      </c>
      <c r="C595" s="8" t="s">
        <v>4</v>
      </c>
      <c r="D595" s="8" t="s">
        <v>822</v>
      </c>
      <c r="E595" s="8">
        <v>1</v>
      </c>
      <c r="F595" s="8">
        <v>180</v>
      </c>
      <c r="G595" s="9">
        <f>ROUND(E595*F595,2)</f>
        <v>180</v>
      </c>
    </row>
    <row r="596" spans="1:7" ht="67.5" x14ac:dyDescent="0.25">
      <c r="A596" s="8"/>
      <c r="B596" s="8"/>
      <c r="C596" s="8"/>
      <c r="D596" s="8" t="s">
        <v>823</v>
      </c>
      <c r="E596" s="8"/>
      <c r="F596" s="8"/>
      <c r="G596" s="8"/>
    </row>
    <row r="597" spans="1:7" x14ac:dyDescent="0.25">
      <c r="A597" s="7" t="s">
        <v>824</v>
      </c>
      <c r="B597" s="8" t="s">
        <v>14</v>
      </c>
      <c r="C597" s="8" t="s">
        <v>4</v>
      </c>
      <c r="D597" s="8" t="s">
        <v>825</v>
      </c>
      <c r="E597" s="8">
        <v>1</v>
      </c>
      <c r="F597" s="8">
        <v>45</v>
      </c>
      <c r="G597" s="9">
        <f>ROUND(E597*F597,2)</f>
        <v>45</v>
      </c>
    </row>
    <row r="598" spans="1:7" ht="56.25" x14ac:dyDescent="0.25">
      <c r="A598" s="8"/>
      <c r="B598" s="8"/>
      <c r="C598" s="8"/>
      <c r="D598" s="8" t="s">
        <v>826</v>
      </c>
      <c r="E598" s="8"/>
      <c r="F598" s="8"/>
      <c r="G598" s="8"/>
    </row>
    <row r="599" spans="1:7" x14ac:dyDescent="0.25">
      <c r="A599" s="8"/>
      <c r="B599" s="8"/>
      <c r="C599" s="8"/>
      <c r="D599" s="10" t="s">
        <v>827</v>
      </c>
      <c r="E599" s="8">
        <v>1</v>
      </c>
      <c r="F599" s="11">
        <f>G497+G499+G501+G503+G505+G507+G509+G511+G513+G515+G517+G519+G521+G523+G525+G527+G529+G531+G533+G535+G537+G539+G541+G543+G545+G547+G549+G551+G553+G555+G557+G559+G561+G563+G565+G567+G569+G571+G573+G575+G577+G579+G581+G583+G585+G587+G589+G591+G593+G595+G597</f>
        <v>132280.19</v>
      </c>
      <c r="G599" s="11">
        <f>ROUND(E599*F599,2)</f>
        <v>132280.19</v>
      </c>
    </row>
    <row r="600" spans="1:7" ht="0.95" customHeight="1" x14ac:dyDescent="0.25">
      <c r="A600" s="12"/>
      <c r="B600" s="12"/>
      <c r="C600" s="12"/>
      <c r="D600" s="12"/>
      <c r="E600" s="12"/>
      <c r="F600" s="12"/>
      <c r="G600" s="12"/>
    </row>
    <row r="601" spans="1:7" x14ac:dyDescent="0.25">
      <c r="A601" s="5" t="s">
        <v>828</v>
      </c>
      <c r="B601" s="5" t="s">
        <v>10</v>
      </c>
      <c r="C601" s="5" t="s">
        <v>11</v>
      </c>
      <c r="D601" s="5" t="s">
        <v>829</v>
      </c>
      <c r="E601" s="6">
        <f>E757</f>
        <v>1</v>
      </c>
      <c r="F601" s="6">
        <f>F757</f>
        <v>368224.02</v>
      </c>
      <c r="G601" s="6">
        <f>G757</f>
        <v>368224.02</v>
      </c>
    </row>
    <row r="602" spans="1:7" x14ac:dyDescent="0.25">
      <c r="A602" s="13" t="s">
        <v>830</v>
      </c>
      <c r="B602" s="13" t="s">
        <v>10</v>
      </c>
      <c r="C602" s="13" t="s">
        <v>11</v>
      </c>
      <c r="D602" s="13" t="s">
        <v>831</v>
      </c>
      <c r="E602" s="14">
        <f>E676</f>
        <v>1</v>
      </c>
      <c r="F602" s="14">
        <f>F676</f>
        <v>78347.16</v>
      </c>
      <c r="G602" s="14">
        <f>G676</f>
        <v>78347.16</v>
      </c>
    </row>
    <row r="603" spans="1:7" x14ac:dyDescent="0.25">
      <c r="A603" s="8"/>
      <c r="B603" s="8"/>
      <c r="C603" s="8"/>
      <c r="D603" s="8" t="s">
        <v>831</v>
      </c>
      <c r="E603" s="8"/>
      <c r="F603" s="8"/>
      <c r="G603" s="8"/>
    </row>
    <row r="604" spans="1:7" x14ac:dyDescent="0.25">
      <c r="A604" s="7" t="s">
        <v>832</v>
      </c>
      <c r="B604" s="8" t="s">
        <v>14</v>
      </c>
      <c r="C604" s="8" t="s">
        <v>4</v>
      </c>
      <c r="D604" s="8" t="s">
        <v>833</v>
      </c>
      <c r="E604" s="8">
        <v>13</v>
      </c>
      <c r="F604" s="8">
        <v>12.25</v>
      </c>
      <c r="G604" s="9">
        <f>ROUND(E604*F604,2)</f>
        <v>159.25</v>
      </c>
    </row>
    <row r="605" spans="1:7" ht="67.5" x14ac:dyDescent="0.25">
      <c r="A605" s="8"/>
      <c r="B605" s="8"/>
      <c r="C605" s="8"/>
      <c r="D605" s="8" t="s">
        <v>834</v>
      </c>
      <c r="E605" s="8"/>
      <c r="F605" s="8"/>
      <c r="G605" s="8"/>
    </row>
    <row r="606" spans="1:7" x14ac:dyDescent="0.25">
      <c r="A606" s="7" t="s">
        <v>835</v>
      </c>
      <c r="B606" s="8" t="s">
        <v>14</v>
      </c>
      <c r="C606" s="8" t="s">
        <v>4</v>
      </c>
      <c r="D606" s="8" t="s">
        <v>836</v>
      </c>
      <c r="E606" s="8">
        <v>148</v>
      </c>
      <c r="F606" s="8">
        <v>17</v>
      </c>
      <c r="G606" s="9">
        <f>ROUND(E606*F606,2)</f>
        <v>2516</v>
      </c>
    </row>
    <row r="607" spans="1:7" ht="67.5" x14ac:dyDescent="0.25">
      <c r="A607" s="8"/>
      <c r="B607" s="8"/>
      <c r="C607" s="8"/>
      <c r="D607" s="8" t="s">
        <v>837</v>
      </c>
      <c r="E607" s="8"/>
      <c r="F607" s="8"/>
      <c r="G607" s="8"/>
    </row>
    <row r="608" spans="1:7" x14ac:dyDescent="0.25">
      <c r="A608" s="7" t="s">
        <v>838</v>
      </c>
      <c r="B608" s="8" t="s">
        <v>14</v>
      </c>
      <c r="C608" s="8" t="s">
        <v>4</v>
      </c>
      <c r="D608" s="8" t="s">
        <v>839</v>
      </c>
      <c r="E608" s="8">
        <v>44</v>
      </c>
      <c r="F608" s="8">
        <v>42.5</v>
      </c>
      <c r="G608" s="9">
        <f>ROUND(E608*F608,2)</f>
        <v>1870</v>
      </c>
    </row>
    <row r="609" spans="1:7" ht="78.75" x14ac:dyDescent="0.25">
      <c r="A609" s="8"/>
      <c r="B609" s="8"/>
      <c r="C609" s="8"/>
      <c r="D609" s="8" t="s">
        <v>840</v>
      </c>
      <c r="E609" s="8"/>
      <c r="F609" s="8"/>
      <c r="G609" s="8"/>
    </row>
    <row r="610" spans="1:7" x14ac:dyDescent="0.25">
      <c r="A610" s="7" t="s">
        <v>841</v>
      </c>
      <c r="B610" s="8" t="s">
        <v>14</v>
      </c>
      <c r="C610" s="8" t="s">
        <v>4</v>
      </c>
      <c r="D610" s="8" t="s">
        <v>842</v>
      </c>
      <c r="E610" s="8">
        <v>218</v>
      </c>
      <c r="F610" s="8">
        <v>1.31</v>
      </c>
      <c r="G610" s="9">
        <f>ROUND(E610*F610,2)</f>
        <v>285.58</v>
      </c>
    </row>
    <row r="611" spans="1:7" ht="67.5" x14ac:dyDescent="0.25">
      <c r="A611" s="8"/>
      <c r="B611" s="8"/>
      <c r="C611" s="8"/>
      <c r="D611" s="8" t="s">
        <v>843</v>
      </c>
      <c r="E611" s="8"/>
      <c r="F611" s="8"/>
      <c r="G611" s="8"/>
    </row>
    <row r="612" spans="1:7" x14ac:dyDescent="0.25">
      <c r="A612" s="7" t="s">
        <v>844</v>
      </c>
      <c r="B612" s="8" t="s">
        <v>14</v>
      </c>
      <c r="C612" s="8" t="s">
        <v>4</v>
      </c>
      <c r="D612" s="8" t="s">
        <v>845</v>
      </c>
      <c r="E612" s="8">
        <v>1</v>
      </c>
      <c r="F612" s="8">
        <v>107.45</v>
      </c>
      <c r="G612" s="9">
        <f>ROUND(E612*F612,2)</f>
        <v>107.45</v>
      </c>
    </row>
    <row r="613" spans="1:7" ht="67.5" x14ac:dyDescent="0.25">
      <c r="A613" s="8"/>
      <c r="B613" s="8"/>
      <c r="C613" s="8"/>
      <c r="D613" s="8" t="s">
        <v>846</v>
      </c>
      <c r="E613" s="8"/>
      <c r="F613" s="8"/>
      <c r="G613" s="8"/>
    </row>
    <row r="614" spans="1:7" x14ac:dyDescent="0.25">
      <c r="A614" s="7" t="s">
        <v>847</v>
      </c>
      <c r="B614" s="8" t="s">
        <v>14</v>
      </c>
      <c r="C614" s="8" t="s">
        <v>4</v>
      </c>
      <c r="D614" s="8" t="s">
        <v>848</v>
      </c>
      <c r="E614" s="8">
        <v>50</v>
      </c>
      <c r="F614" s="8">
        <v>12.25</v>
      </c>
      <c r="G614" s="9">
        <f>ROUND(E614*F614,2)</f>
        <v>612.5</v>
      </c>
    </row>
    <row r="615" spans="1:7" ht="67.5" x14ac:dyDescent="0.25">
      <c r="A615" s="8"/>
      <c r="B615" s="8"/>
      <c r="C615" s="8"/>
      <c r="D615" s="8" t="s">
        <v>849</v>
      </c>
      <c r="E615" s="8"/>
      <c r="F615" s="8"/>
      <c r="G615" s="8"/>
    </row>
    <row r="616" spans="1:7" x14ac:dyDescent="0.25">
      <c r="A616" s="7" t="s">
        <v>850</v>
      </c>
      <c r="B616" s="8" t="s">
        <v>14</v>
      </c>
      <c r="C616" s="8" t="s">
        <v>192</v>
      </c>
      <c r="D616" s="8" t="s">
        <v>851</v>
      </c>
      <c r="E616" s="8">
        <v>13.45</v>
      </c>
      <c r="F616" s="8">
        <v>94.4</v>
      </c>
      <c r="G616" s="9">
        <f>ROUND(E616*F616,2)</f>
        <v>1269.68</v>
      </c>
    </row>
    <row r="617" spans="1:7" ht="45" x14ac:dyDescent="0.25">
      <c r="A617" s="8"/>
      <c r="B617" s="8"/>
      <c r="C617" s="8"/>
      <c r="D617" s="8" t="s">
        <v>852</v>
      </c>
      <c r="E617" s="8"/>
      <c r="F617" s="8"/>
      <c r="G617" s="8"/>
    </row>
    <row r="618" spans="1:7" x14ac:dyDescent="0.25">
      <c r="A618" s="7" t="s">
        <v>853</v>
      </c>
      <c r="B618" s="8" t="s">
        <v>14</v>
      </c>
      <c r="C618" s="8" t="s">
        <v>192</v>
      </c>
      <c r="D618" s="8" t="s">
        <v>854</v>
      </c>
      <c r="E618" s="8">
        <v>1231.04</v>
      </c>
      <c r="F618" s="8">
        <v>1.02</v>
      </c>
      <c r="G618" s="9">
        <f>ROUND(E618*F618,2)</f>
        <v>1255.6600000000001</v>
      </c>
    </row>
    <row r="619" spans="1:7" ht="67.5" x14ac:dyDescent="0.25">
      <c r="A619" s="8"/>
      <c r="B619" s="8"/>
      <c r="C619" s="8"/>
      <c r="D619" s="8" t="s">
        <v>855</v>
      </c>
      <c r="E619" s="8"/>
      <c r="F619" s="8"/>
      <c r="G619" s="8"/>
    </row>
    <row r="620" spans="1:7" x14ac:dyDescent="0.25">
      <c r="A620" s="7" t="s">
        <v>856</v>
      </c>
      <c r="B620" s="8" t="s">
        <v>14</v>
      </c>
      <c r="C620" s="8" t="s">
        <v>192</v>
      </c>
      <c r="D620" s="8" t="s">
        <v>857</v>
      </c>
      <c r="E620" s="8">
        <v>1177.47</v>
      </c>
      <c r="F620" s="8">
        <v>0.76</v>
      </c>
      <c r="G620" s="9">
        <f>ROUND(E620*F620,2)</f>
        <v>894.88</v>
      </c>
    </row>
    <row r="621" spans="1:7" ht="67.5" x14ac:dyDescent="0.25">
      <c r="A621" s="8"/>
      <c r="B621" s="8"/>
      <c r="C621" s="8"/>
      <c r="D621" s="8" t="s">
        <v>858</v>
      </c>
      <c r="E621" s="8"/>
      <c r="F621" s="8"/>
      <c r="G621" s="8"/>
    </row>
    <row r="622" spans="1:7" x14ac:dyDescent="0.25">
      <c r="A622" s="7" t="s">
        <v>859</v>
      </c>
      <c r="B622" s="8" t="s">
        <v>14</v>
      </c>
      <c r="C622" s="8" t="s">
        <v>192</v>
      </c>
      <c r="D622" s="8" t="s">
        <v>860</v>
      </c>
      <c r="E622" s="8">
        <v>2798</v>
      </c>
      <c r="F622" s="8">
        <v>3.79</v>
      </c>
      <c r="G622" s="9">
        <f>ROUND(E622*F622,2)</f>
        <v>10604.42</v>
      </c>
    </row>
    <row r="623" spans="1:7" ht="67.5" x14ac:dyDescent="0.25">
      <c r="A623" s="8"/>
      <c r="B623" s="8"/>
      <c r="C623" s="8"/>
      <c r="D623" s="8" t="s">
        <v>861</v>
      </c>
      <c r="E623" s="8"/>
      <c r="F623" s="8"/>
      <c r="G623" s="8"/>
    </row>
    <row r="624" spans="1:7" x14ac:dyDescent="0.25">
      <c r="A624" s="7" t="s">
        <v>862</v>
      </c>
      <c r="B624" s="8" t="s">
        <v>14</v>
      </c>
      <c r="C624" s="8" t="s">
        <v>192</v>
      </c>
      <c r="D624" s="8" t="s">
        <v>863</v>
      </c>
      <c r="E624" s="8">
        <v>549</v>
      </c>
      <c r="F624" s="8">
        <v>1.99</v>
      </c>
      <c r="G624" s="9">
        <f>ROUND(E624*F624,2)</f>
        <v>1092.51</v>
      </c>
    </row>
    <row r="625" spans="1:7" ht="67.5" x14ac:dyDescent="0.25">
      <c r="A625" s="8"/>
      <c r="B625" s="8"/>
      <c r="C625" s="8"/>
      <c r="D625" s="8" t="s">
        <v>864</v>
      </c>
      <c r="E625" s="8"/>
      <c r="F625" s="8"/>
      <c r="G625" s="8"/>
    </row>
    <row r="626" spans="1:7" x14ac:dyDescent="0.25">
      <c r="A626" s="7" t="s">
        <v>865</v>
      </c>
      <c r="B626" s="8" t="s">
        <v>14</v>
      </c>
      <c r="C626" s="8" t="s">
        <v>192</v>
      </c>
      <c r="D626" s="8" t="s">
        <v>866</v>
      </c>
      <c r="E626" s="8">
        <v>355</v>
      </c>
      <c r="F626" s="8">
        <v>3.04</v>
      </c>
      <c r="G626" s="9">
        <f>ROUND(E626*F626,2)</f>
        <v>1079.2</v>
      </c>
    </row>
    <row r="627" spans="1:7" ht="67.5" x14ac:dyDescent="0.25">
      <c r="A627" s="8"/>
      <c r="B627" s="8"/>
      <c r="C627" s="8"/>
      <c r="D627" s="8" t="s">
        <v>867</v>
      </c>
      <c r="E627" s="8"/>
      <c r="F627" s="8"/>
      <c r="G627" s="8"/>
    </row>
    <row r="628" spans="1:7" x14ac:dyDescent="0.25">
      <c r="A628" s="7" t="s">
        <v>868</v>
      </c>
      <c r="B628" s="8" t="s">
        <v>14</v>
      </c>
      <c r="C628" s="8" t="s">
        <v>192</v>
      </c>
      <c r="D628" s="8" t="s">
        <v>869</v>
      </c>
      <c r="E628" s="8">
        <v>1795</v>
      </c>
      <c r="F628" s="8">
        <v>1.34</v>
      </c>
      <c r="G628" s="9">
        <f>ROUND(E628*F628,2)</f>
        <v>2405.3000000000002</v>
      </c>
    </row>
    <row r="629" spans="1:7" ht="67.5" x14ac:dyDescent="0.25">
      <c r="A629" s="8"/>
      <c r="B629" s="8"/>
      <c r="C629" s="8"/>
      <c r="D629" s="8" t="s">
        <v>870</v>
      </c>
      <c r="E629" s="8"/>
      <c r="F629" s="8"/>
      <c r="G629" s="8"/>
    </row>
    <row r="630" spans="1:7" x14ac:dyDescent="0.25">
      <c r="A630" s="7" t="s">
        <v>871</v>
      </c>
      <c r="B630" s="8" t="s">
        <v>14</v>
      </c>
      <c r="C630" s="8" t="s">
        <v>192</v>
      </c>
      <c r="D630" s="8" t="s">
        <v>872</v>
      </c>
      <c r="E630" s="8">
        <v>890</v>
      </c>
      <c r="F630" s="8">
        <v>5.24</v>
      </c>
      <c r="G630" s="9">
        <f>ROUND(E630*F630,2)</f>
        <v>4663.6000000000004</v>
      </c>
    </row>
    <row r="631" spans="1:7" ht="67.5" x14ac:dyDescent="0.25">
      <c r="A631" s="8"/>
      <c r="B631" s="8"/>
      <c r="C631" s="8"/>
      <c r="D631" s="8" t="s">
        <v>873</v>
      </c>
      <c r="E631" s="8"/>
      <c r="F631" s="8"/>
      <c r="G631" s="8"/>
    </row>
    <row r="632" spans="1:7" x14ac:dyDescent="0.25">
      <c r="A632" s="7" t="s">
        <v>874</v>
      </c>
      <c r="B632" s="8" t="s">
        <v>14</v>
      </c>
      <c r="C632" s="8" t="s">
        <v>192</v>
      </c>
      <c r="D632" s="8" t="s">
        <v>875</v>
      </c>
      <c r="E632" s="8">
        <v>550</v>
      </c>
      <c r="F632" s="8">
        <v>2.99</v>
      </c>
      <c r="G632" s="9">
        <f>ROUND(E632*F632,2)</f>
        <v>1644.5</v>
      </c>
    </row>
    <row r="633" spans="1:7" ht="67.5" x14ac:dyDescent="0.25">
      <c r="A633" s="8"/>
      <c r="B633" s="8"/>
      <c r="C633" s="8"/>
      <c r="D633" s="8" t="s">
        <v>876</v>
      </c>
      <c r="E633" s="8"/>
      <c r="F633" s="8"/>
      <c r="G633" s="8"/>
    </row>
    <row r="634" spans="1:7" x14ac:dyDescent="0.25">
      <c r="A634" s="7" t="s">
        <v>877</v>
      </c>
      <c r="B634" s="8" t="s">
        <v>14</v>
      </c>
      <c r="C634" s="8" t="s">
        <v>192</v>
      </c>
      <c r="D634" s="8" t="s">
        <v>878</v>
      </c>
      <c r="E634" s="8">
        <v>3000</v>
      </c>
      <c r="F634" s="8">
        <v>1.0900000000000001</v>
      </c>
      <c r="G634" s="9">
        <f>ROUND(E634*F634,2)</f>
        <v>3270</v>
      </c>
    </row>
    <row r="635" spans="1:7" ht="56.25" x14ac:dyDescent="0.25">
      <c r="A635" s="8"/>
      <c r="B635" s="8"/>
      <c r="C635" s="8"/>
      <c r="D635" s="8" t="s">
        <v>879</v>
      </c>
      <c r="E635" s="8"/>
      <c r="F635" s="8"/>
      <c r="G635" s="8"/>
    </row>
    <row r="636" spans="1:7" x14ac:dyDescent="0.25">
      <c r="A636" s="7" t="s">
        <v>880</v>
      </c>
      <c r="B636" s="8" t="s">
        <v>14</v>
      </c>
      <c r="C636" s="8" t="s">
        <v>192</v>
      </c>
      <c r="D636" s="8" t="s">
        <v>881</v>
      </c>
      <c r="E636" s="8">
        <v>300</v>
      </c>
      <c r="F636" s="8">
        <v>1.2</v>
      </c>
      <c r="G636" s="9">
        <f>ROUND(E636*F636,2)</f>
        <v>360</v>
      </c>
    </row>
    <row r="637" spans="1:7" ht="56.25" x14ac:dyDescent="0.25">
      <c r="A637" s="8"/>
      <c r="B637" s="8"/>
      <c r="C637" s="8"/>
      <c r="D637" s="8" t="s">
        <v>882</v>
      </c>
      <c r="E637" s="8"/>
      <c r="F637" s="8"/>
      <c r="G637" s="8"/>
    </row>
    <row r="638" spans="1:7" x14ac:dyDescent="0.25">
      <c r="A638" s="7" t="s">
        <v>883</v>
      </c>
      <c r="B638" s="8" t="s">
        <v>14</v>
      </c>
      <c r="C638" s="8" t="s">
        <v>192</v>
      </c>
      <c r="D638" s="8" t="s">
        <v>884</v>
      </c>
      <c r="E638" s="8">
        <v>600</v>
      </c>
      <c r="F638" s="8">
        <v>1.45</v>
      </c>
      <c r="G638" s="9">
        <f>ROUND(E638*F638,2)</f>
        <v>870</v>
      </c>
    </row>
    <row r="639" spans="1:7" ht="56.25" x14ac:dyDescent="0.25">
      <c r="A639" s="8"/>
      <c r="B639" s="8"/>
      <c r="C639" s="8"/>
      <c r="D639" s="8" t="s">
        <v>885</v>
      </c>
      <c r="E639" s="8"/>
      <c r="F639" s="8"/>
      <c r="G639" s="8"/>
    </row>
    <row r="640" spans="1:7" x14ac:dyDescent="0.25">
      <c r="A640" s="7" t="s">
        <v>886</v>
      </c>
      <c r="B640" s="8" t="s">
        <v>14</v>
      </c>
      <c r="C640" s="8" t="s">
        <v>192</v>
      </c>
      <c r="D640" s="8" t="s">
        <v>887</v>
      </c>
      <c r="E640" s="8">
        <v>400</v>
      </c>
      <c r="F640" s="8">
        <v>26</v>
      </c>
      <c r="G640" s="9">
        <f>ROUND(E640*F640,2)</f>
        <v>10400</v>
      </c>
    </row>
    <row r="641" spans="1:7" ht="67.5" x14ac:dyDescent="0.25">
      <c r="A641" s="8"/>
      <c r="B641" s="8"/>
      <c r="C641" s="8"/>
      <c r="D641" s="8" t="s">
        <v>888</v>
      </c>
      <c r="E641" s="8"/>
      <c r="F641" s="8"/>
      <c r="G641" s="8"/>
    </row>
    <row r="642" spans="1:7" x14ac:dyDescent="0.25">
      <c r="A642" s="7" t="s">
        <v>889</v>
      </c>
      <c r="B642" s="8" t="s">
        <v>14</v>
      </c>
      <c r="C642" s="8" t="s">
        <v>4</v>
      </c>
      <c r="D642" s="8" t="s">
        <v>890</v>
      </c>
      <c r="E642" s="8">
        <v>8</v>
      </c>
      <c r="F642" s="8">
        <v>154.4</v>
      </c>
      <c r="G642" s="9">
        <f>ROUND(E642*F642,2)</f>
        <v>1235.2</v>
      </c>
    </row>
    <row r="643" spans="1:7" ht="67.5" x14ac:dyDescent="0.25">
      <c r="A643" s="8"/>
      <c r="B643" s="8"/>
      <c r="C643" s="8"/>
      <c r="D643" s="8" t="s">
        <v>891</v>
      </c>
      <c r="E643" s="8"/>
      <c r="F643" s="8"/>
      <c r="G643" s="8"/>
    </row>
    <row r="644" spans="1:7" x14ac:dyDescent="0.25">
      <c r="A644" s="7" t="s">
        <v>892</v>
      </c>
      <c r="B644" s="8" t="s">
        <v>14</v>
      </c>
      <c r="C644" s="8" t="s">
        <v>4</v>
      </c>
      <c r="D644" s="8" t="s">
        <v>893</v>
      </c>
      <c r="E644" s="8">
        <v>1</v>
      </c>
      <c r="F644" s="8">
        <v>943.58</v>
      </c>
      <c r="G644" s="9">
        <f>ROUND(E644*F644,2)</f>
        <v>943.58</v>
      </c>
    </row>
    <row r="645" spans="1:7" ht="67.5" x14ac:dyDescent="0.25">
      <c r="A645" s="8"/>
      <c r="B645" s="8"/>
      <c r="C645" s="8"/>
      <c r="D645" s="8" t="s">
        <v>894</v>
      </c>
      <c r="E645" s="8"/>
      <c r="F645" s="8"/>
      <c r="G645" s="8"/>
    </row>
    <row r="646" spans="1:7" x14ac:dyDescent="0.25">
      <c r="A646" s="7" t="s">
        <v>895</v>
      </c>
      <c r="B646" s="8" t="s">
        <v>14</v>
      </c>
      <c r="C646" s="8" t="s">
        <v>4</v>
      </c>
      <c r="D646" s="8" t="s">
        <v>896</v>
      </c>
      <c r="E646" s="8">
        <v>19</v>
      </c>
      <c r="F646" s="8">
        <v>82.7</v>
      </c>
      <c r="G646" s="9">
        <f>ROUND(E646*F646,2)</f>
        <v>1571.3</v>
      </c>
    </row>
    <row r="647" spans="1:7" ht="56.25" x14ac:dyDescent="0.25">
      <c r="A647" s="8"/>
      <c r="B647" s="8"/>
      <c r="C647" s="8"/>
      <c r="D647" s="8" t="s">
        <v>897</v>
      </c>
      <c r="E647" s="8"/>
      <c r="F647" s="8"/>
      <c r="G647" s="8"/>
    </row>
    <row r="648" spans="1:7" x14ac:dyDescent="0.25">
      <c r="A648" s="7" t="s">
        <v>898</v>
      </c>
      <c r="B648" s="8" t="s">
        <v>14</v>
      </c>
      <c r="C648" s="8" t="s">
        <v>4</v>
      </c>
      <c r="D648" s="8" t="s">
        <v>899</v>
      </c>
      <c r="E648" s="8">
        <v>3</v>
      </c>
      <c r="F648" s="8">
        <v>65</v>
      </c>
      <c r="G648" s="9">
        <f>ROUND(E648*F648,2)</f>
        <v>195</v>
      </c>
    </row>
    <row r="649" spans="1:7" ht="56.25" x14ac:dyDescent="0.25">
      <c r="A649" s="8"/>
      <c r="B649" s="8"/>
      <c r="C649" s="8"/>
      <c r="D649" s="8" t="s">
        <v>900</v>
      </c>
      <c r="E649" s="8"/>
      <c r="F649" s="8"/>
      <c r="G649" s="8"/>
    </row>
    <row r="650" spans="1:7" x14ac:dyDescent="0.25">
      <c r="A650" s="7" t="s">
        <v>901</v>
      </c>
      <c r="B650" s="8" t="s">
        <v>14</v>
      </c>
      <c r="C650" s="8" t="s">
        <v>4</v>
      </c>
      <c r="D650" s="8" t="s">
        <v>902</v>
      </c>
      <c r="E650" s="8">
        <v>9</v>
      </c>
      <c r="F650" s="8">
        <v>61.64</v>
      </c>
      <c r="G650" s="9">
        <f>ROUND(E650*F650,2)</f>
        <v>554.76</v>
      </c>
    </row>
    <row r="651" spans="1:7" ht="56.25" x14ac:dyDescent="0.25">
      <c r="A651" s="8"/>
      <c r="B651" s="8"/>
      <c r="C651" s="8"/>
      <c r="D651" s="8" t="s">
        <v>903</v>
      </c>
      <c r="E651" s="8"/>
      <c r="F651" s="8"/>
      <c r="G651" s="8"/>
    </row>
    <row r="652" spans="1:7" x14ac:dyDescent="0.25">
      <c r="A652" s="7" t="s">
        <v>904</v>
      </c>
      <c r="B652" s="8" t="s">
        <v>14</v>
      </c>
      <c r="C652" s="8" t="s">
        <v>4</v>
      </c>
      <c r="D652" s="8" t="s">
        <v>905</v>
      </c>
      <c r="E652" s="8">
        <v>3</v>
      </c>
      <c r="F652" s="8">
        <v>60.6</v>
      </c>
      <c r="G652" s="9">
        <f>ROUND(E652*F652,2)</f>
        <v>181.8</v>
      </c>
    </row>
    <row r="653" spans="1:7" ht="56.25" x14ac:dyDescent="0.25">
      <c r="A653" s="8"/>
      <c r="B653" s="8"/>
      <c r="C653" s="8"/>
      <c r="D653" s="8" t="s">
        <v>906</v>
      </c>
      <c r="E653" s="8"/>
      <c r="F653" s="8"/>
      <c r="G653" s="8"/>
    </row>
    <row r="654" spans="1:7" x14ac:dyDescent="0.25">
      <c r="A654" s="7" t="s">
        <v>907</v>
      </c>
      <c r="B654" s="8" t="s">
        <v>14</v>
      </c>
      <c r="C654" s="8" t="s">
        <v>4</v>
      </c>
      <c r="D654" s="8" t="s">
        <v>908</v>
      </c>
      <c r="E654" s="8">
        <v>59</v>
      </c>
      <c r="F654" s="8">
        <v>58.94</v>
      </c>
      <c r="G654" s="9">
        <f>ROUND(E654*F654,2)</f>
        <v>3477.46</v>
      </c>
    </row>
    <row r="655" spans="1:7" ht="56.25" x14ac:dyDescent="0.25">
      <c r="A655" s="8"/>
      <c r="B655" s="8"/>
      <c r="C655" s="8"/>
      <c r="D655" s="8" t="s">
        <v>909</v>
      </c>
      <c r="E655" s="8"/>
      <c r="F655" s="8"/>
      <c r="G655" s="8"/>
    </row>
    <row r="656" spans="1:7" x14ac:dyDescent="0.25">
      <c r="A656" s="7" t="s">
        <v>910</v>
      </c>
      <c r="B656" s="8" t="s">
        <v>14</v>
      </c>
      <c r="C656" s="8" t="s">
        <v>4</v>
      </c>
      <c r="D656" s="8" t="s">
        <v>911</v>
      </c>
      <c r="E656" s="8">
        <v>35</v>
      </c>
      <c r="F656" s="8">
        <v>58.04</v>
      </c>
      <c r="G656" s="9">
        <f>ROUND(E656*F656,2)</f>
        <v>2031.4</v>
      </c>
    </row>
    <row r="657" spans="1:7" ht="56.25" x14ac:dyDescent="0.25">
      <c r="A657" s="8"/>
      <c r="B657" s="8"/>
      <c r="C657" s="8"/>
      <c r="D657" s="8" t="s">
        <v>912</v>
      </c>
      <c r="E657" s="8"/>
      <c r="F657" s="8"/>
      <c r="G657" s="8"/>
    </row>
    <row r="658" spans="1:7" x14ac:dyDescent="0.25">
      <c r="A658" s="7" t="s">
        <v>913</v>
      </c>
      <c r="B658" s="8" t="s">
        <v>14</v>
      </c>
      <c r="C658" s="8" t="s">
        <v>4</v>
      </c>
      <c r="D658" s="8" t="s">
        <v>914</v>
      </c>
      <c r="E658" s="8">
        <v>5</v>
      </c>
      <c r="F658" s="8">
        <v>172.25</v>
      </c>
      <c r="G658" s="9">
        <f>ROUND(E658*F658,2)</f>
        <v>861.25</v>
      </c>
    </row>
    <row r="659" spans="1:7" ht="56.25" x14ac:dyDescent="0.25">
      <c r="A659" s="8"/>
      <c r="B659" s="8"/>
      <c r="C659" s="8"/>
      <c r="D659" s="8" t="s">
        <v>915</v>
      </c>
      <c r="E659" s="8"/>
      <c r="F659" s="8"/>
      <c r="G659" s="8"/>
    </row>
    <row r="660" spans="1:7" x14ac:dyDescent="0.25">
      <c r="A660" s="7" t="s">
        <v>916</v>
      </c>
      <c r="B660" s="8" t="s">
        <v>14</v>
      </c>
      <c r="C660" s="8" t="s">
        <v>4</v>
      </c>
      <c r="D660" s="8" t="s">
        <v>917</v>
      </c>
      <c r="E660" s="8">
        <v>7</v>
      </c>
      <c r="F660" s="8">
        <v>146.29</v>
      </c>
      <c r="G660" s="9">
        <f>ROUND(E660*F660,2)</f>
        <v>1024.03</v>
      </c>
    </row>
    <row r="661" spans="1:7" ht="56.25" x14ac:dyDescent="0.25">
      <c r="A661" s="8"/>
      <c r="B661" s="8"/>
      <c r="C661" s="8"/>
      <c r="D661" s="8" t="s">
        <v>918</v>
      </c>
      <c r="E661" s="8"/>
      <c r="F661" s="8"/>
      <c r="G661" s="8"/>
    </row>
    <row r="662" spans="1:7" x14ac:dyDescent="0.25">
      <c r="A662" s="7" t="s">
        <v>919</v>
      </c>
      <c r="B662" s="8" t="s">
        <v>14</v>
      </c>
      <c r="C662" s="8" t="s">
        <v>4</v>
      </c>
      <c r="D662" s="8" t="s">
        <v>920</v>
      </c>
      <c r="E662" s="8">
        <v>1</v>
      </c>
      <c r="F662" s="8">
        <v>140.58000000000001</v>
      </c>
      <c r="G662" s="9">
        <f>ROUND(E662*F662,2)</f>
        <v>140.58000000000001</v>
      </c>
    </row>
    <row r="663" spans="1:7" ht="56.25" x14ac:dyDescent="0.25">
      <c r="A663" s="8"/>
      <c r="B663" s="8"/>
      <c r="C663" s="8"/>
      <c r="D663" s="8" t="s">
        <v>921</v>
      </c>
      <c r="E663" s="8"/>
      <c r="F663" s="8"/>
      <c r="G663" s="8"/>
    </row>
    <row r="664" spans="1:7" x14ac:dyDescent="0.25">
      <c r="A664" s="7" t="s">
        <v>922</v>
      </c>
      <c r="B664" s="8" t="s">
        <v>14</v>
      </c>
      <c r="C664" s="8" t="s">
        <v>4</v>
      </c>
      <c r="D664" s="8" t="s">
        <v>923</v>
      </c>
      <c r="E664" s="8">
        <v>1</v>
      </c>
      <c r="F664" s="8">
        <v>4540.07</v>
      </c>
      <c r="G664" s="9">
        <f>ROUND(E664*F664,2)</f>
        <v>4540.07</v>
      </c>
    </row>
    <row r="665" spans="1:7" ht="67.5" x14ac:dyDescent="0.25">
      <c r="A665" s="8"/>
      <c r="B665" s="8"/>
      <c r="C665" s="8"/>
      <c r="D665" s="8" t="s">
        <v>924</v>
      </c>
      <c r="E665" s="8"/>
      <c r="F665" s="8"/>
      <c r="G665" s="8"/>
    </row>
    <row r="666" spans="1:7" x14ac:dyDescent="0.25">
      <c r="A666" s="7" t="s">
        <v>925</v>
      </c>
      <c r="B666" s="8" t="s">
        <v>14</v>
      </c>
      <c r="C666" s="8" t="s">
        <v>4</v>
      </c>
      <c r="D666" s="8" t="s">
        <v>926</v>
      </c>
      <c r="E666" s="8">
        <v>13</v>
      </c>
      <c r="F666" s="8">
        <v>260.05</v>
      </c>
      <c r="G666" s="9">
        <f>ROUND(E666*F666,2)</f>
        <v>3380.65</v>
      </c>
    </row>
    <row r="667" spans="1:7" ht="56.25" x14ac:dyDescent="0.25">
      <c r="A667" s="8"/>
      <c r="B667" s="8"/>
      <c r="C667" s="8"/>
      <c r="D667" s="8" t="s">
        <v>927</v>
      </c>
      <c r="E667" s="8"/>
      <c r="F667" s="8"/>
      <c r="G667" s="8"/>
    </row>
    <row r="668" spans="1:7" x14ac:dyDescent="0.25">
      <c r="A668" s="7" t="s">
        <v>928</v>
      </c>
      <c r="B668" s="8" t="s">
        <v>14</v>
      </c>
      <c r="C668" s="8" t="s">
        <v>4</v>
      </c>
      <c r="D668" s="8" t="s">
        <v>929</v>
      </c>
      <c r="E668" s="8">
        <v>15</v>
      </c>
      <c r="F668" s="8">
        <v>252.93</v>
      </c>
      <c r="G668" s="9">
        <f>ROUND(E668*F668,2)</f>
        <v>3793.95</v>
      </c>
    </row>
    <row r="669" spans="1:7" ht="56.25" x14ac:dyDescent="0.25">
      <c r="A669" s="8"/>
      <c r="B669" s="8"/>
      <c r="C669" s="8"/>
      <c r="D669" s="8" t="s">
        <v>930</v>
      </c>
      <c r="E669" s="8"/>
      <c r="F669" s="8"/>
      <c r="G669" s="8"/>
    </row>
    <row r="670" spans="1:7" x14ac:dyDescent="0.25">
      <c r="A670" s="7" t="s">
        <v>931</v>
      </c>
      <c r="B670" s="8" t="s">
        <v>14</v>
      </c>
      <c r="C670" s="8" t="s">
        <v>4</v>
      </c>
      <c r="D670" s="8" t="s">
        <v>932</v>
      </c>
      <c r="E670" s="8">
        <v>4</v>
      </c>
      <c r="F670" s="8">
        <v>1862.24</v>
      </c>
      <c r="G670" s="9">
        <f>ROUND(E670*F670,2)</f>
        <v>7448.96</v>
      </c>
    </row>
    <row r="671" spans="1:7" ht="56.25" x14ac:dyDescent="0.25">
      <c r="A671" s="8"/>
      <c r="B671" s="8"/>
      <c r="C671" s="8"/>
      <c r="D671" s="8" t="s">
        <v>933</v>
      </c>
      <c r="E671" s="8"/>
      <c r="F671" s="8"/>
      <c r="G671" s="8"/>
    </row>
    <row r="672" spans="1:7" x14ac:dyDescent="0.25">
      <c r="A672" s="7" t="s">
        <v>934</v>
      </c>
      <c r="B672" s="8" t="s">
        <v>14</v>
      </c>
      <c r="C672" s="8" t="s">
        <v>4</v>
      </c>
      <c r="D672" s="8" t="s">
        <v>935</v>
      </c>
      <c r="E672" s="8">
        <v>3</v>
      </c>
      <c r="F672" s="8">
        <v>442.08</v>
      </c>
      <c r="G672" s="9">
        <f>ROUND(E672*F672,2)</f>
        <v>1326.24</v>
      </c>
    </row>
    <row r="673" spans="1:7" ht="56.25" x14ac:dyDescent="0.25">
      <c r="A673" s="8"/>
      <c r="B673" s="8"/>
      <c r="C673" s="8"/>
      <c r="D673" s="8" t="s">
        <v>936</v>
      </c>
      <c r="E673" s="8"/>
      <c r="F673" s="8"/>
      <c r="G673" s="8"/>
    </row>
    <row r="674" spans="1:7" x14ac:dyDescent="0.25">
      <c r="A674" s="7" t="s">
        <v>937</v>
      </c>
      <c r="B674" s="8" t="s">
        <v>14</v>
      </c>
      <c r="C674" s="8" t="s">
        <v>4</v>
      </c>
      <c r="D674" s="8" t="s">
        <v>938</v>
      </c>
      <c r="E674" s="8">
        <v>1</v>
      </c>
      <c r="F674" s="8">
        <v>280.39999999999998</v>
      </c>
      <c r="G674" s="9">
        <f>ROUND(E674*F674,2)</f>
        <v>280.39999999999998</v>
      </c>
    </row>
    <row r="675" spans="1:7" ht="56.25" x14ac:dyDescent="0.25">
      <c r="A675" s="8"/>
      <c r="B675" s="8"/>
      <c r="C675" s="8"/>
      <c r="D675" s="8" t="s">
        <v>939</v>
      </c>
      <c r="E675" s="8"/>
      <c r="F675" s="8"/>
      <c r="G675" s="8"/>
    </row>
    <row r="676" spans="1:7" x14ac:dyDescent="0.25">
      <c r="A676" s="8"/>
      <c r="B676" s="8"/>
      <c r="C676" s="8"/>
      <c r="D676" s="10" t="s">
        <v>940</v>
      </c>
      <c r="E676" s="8">
        <v>1</v>
      </c>
      <c r="F676" s="11">
        <f>G604+G606+G608+G610+G612+G614+G616+G618+G620+G622+G624+G626+G628+G630+G632+G634+G636+G638+G640+G642+G644+G646+G648+G650+G652+G654+G656+G658+G660+G662+G664+G666+G668+G670+G672+G674</f>
        <v>78347.16</v>
      </c>
      <c r="G676" s="11">
        <f>ROUND(E676*F676,2)</f>
        <v>78347.16</v>
      </c>
    </row>
    <row r="677" spans="1:7" ht="0.95" customHeight="1" x14ac:dyDescent="0.25">
      <c r="A677" s="12"/>
      <c r="B677" s="12"/>
      <c r="C677" s="12"/>
      <c r="D677" s="12"/>
      <c r="E677" s="12"/>
      <c r="F677" s="12"/>
      <c r="G677" s="12"/>
    </row>
    <row r="678" spans="1:7" x14ac:dyDescent="0.25">
      <c r="A678" s="13" t="s">
        <v>941</v>
      </c>
      <c r="B678" s="13" t="s">
        <v>10</v>
      </c>
      <c r="C678" s="13" t="s">
        <v>11</v>
      </c>
      <c r="D678" s="13" t="s">
        <v>942</v>
      </c>
      <c r="E678" s="14">
        <f>E742</f>
        <v>1</v>
      </c>
      <c r="F678" s="14">
        <f>F742</f>
        <v>139776.85999999999</v>
      </c>
      <c r="G678" s="14">
        <f>G742</f>
        <v>139776.85999999999</v>
      </c>
    </row>
    <row r="679" spans="1:7" x14ac:dyDescent="0.25">
      <c r="A679" s="8"/>
      <c r="B679" s="8"/>
      <c r="C679" s="8"/>
      <c r="D679" s="8" t="s">
        <v>942</v>
      </c>
      <c r="E679" s="8"/>
      <c r="F679" s="8"/>
      <c r="G679" s="8"/>
    </row>
    <row r="680" spans="1:7" x14ac:dyDescent="0.25">
      <c r="A680" s="7" t="s">
        <v>943</v>
      </c>
      <c r="B680" s="8" t="s">
        <v>14</v>
      </c>
      <c r="C680" s="8" t="s">
        <v>4</v>
      </c>
      <c r="D680" s="8" t="s">
        <v>944</v>
      </c>
      <c r="E680" s="8">
        <v>12</v>
      </c>
      <c r="F680" s="8">
        <v>149.69</v>
      </c>
      <c r="G680" s="9">
        <f>ROUND(E680*F680,2)</f>
        <v>1796.28</v>
      </c>
    </row>
    <row r="681" spans="1:7" ht="157.5" x14ac:dyDescent="0.25">
      <c r="A681" s="8"/>
      <c r="B681" s="8"/>
      <c r="C681" s="8"/>
      <c r="D681" s="8" t="s">
        <v>945</v>
      </c>
      <c r="E681" s="8"/>
      <c r="F681" s="8"/>
      <c r="G681" s="8"/>
    </row>
    <row r="682" spans="1:7" x14ac:dyDescent="0.25">
      <c r="A682" s="7" t="s">
        <v>946</v>
      </c>
      <c r="B682" s="8" t="s">
        <v>14</v>
      </c>
      <c r="C682" s="8" t="s">
        <v>4</v>
      </c>
      <c r="D682" s="8" t="s">
        <v>947</v>
      </c>
      <c r="E682" s="8">
        <v>28</v>
      </c>
      <c r="F682" s="8">
        <v>7.55</v>
      </c>
      <c r="G682" s="9">
        <f>ROUND(E682*F682,2)</f>
        <v>211.4</v>
      </c>
    </row>
    <row r="683" spans="1:7" ht="67.5" x14ac:dyDescent="0.25">
      <c r="A683" s="8"/>
      <c r="B683" s="8"/>
      <c r="C683" s="8"/>
      <c r="D683" s="8" t="s">
        <v>948</v>
      </c>
      <c r="E683" s="8"/>
      <c r="F683" s="8"/>
      <c r="G683" s="8"/>
    </row>
    <row r="684" spans="1:7" x14ac:dyDescent="0.25">
      <c r="A684" s="7" t="s">
        <v>949</v>
      </c>
      <c r="B684" s="8" t="s">
        <v>14</v>
      </c>
      <c r="C684" s="8" t="s">
        <v>4</v>
      </c>
      <c r="D684" s="8" t="s">
        <v>950</v>
      </c>
      <c r="E684" s="8">
        <v>12</v>
      </c>
      <c r="F684" s="8">
        <v>9.3800000000000008</v>
      </c>
      <c r="G684" s="9">
        <f>ROUND(E684*F684,2)</f>
        <v>112.56</v>
      </c>
    </row>
    <row r="685" spans="1:7" ht="67.5" x14ac:dyDescent="0.25">
      <c r="A685" s="8"/>
      <c r="B685" s="8"/>
      <c r="C685" s="8"/>
      <c r="D685" s="8" t="s">
        <v>951</v>
      </c>
      <c r="E685" s="8"/>
      <c r="F685" s="8"/>
      <c r="G685" s="8"/>
    </row>
    <row r="686" spans="1:7" x14ac:dyDescent="0.25">
      <c r="A686" s="7" t="s">
        <v>952</v>
      </c>
      <c r="B686" s="8" t="s">
        <v>14</v>
      </c>
      <c r="C686" s="8" t="s">
        <v>4</v>
      </c>
      <c r="D686" s="8" t="s">
        <v>842</v>
      </c>
      <c r="E686" s="8">
        <v>40</v>
      </c>
      <c r="F686" s="8">
        <v>1.31</v>
      </c>
      <c r="G686" s="9">
        <f>ROUND(E686*F686,2)</f>
        <v>52.4</v>
      </c>
    </row>
    <row r="687" spans="1:7" ht="67.5" x14ac:dyDescent="0.25">
      <c r="A687" s="8"/>
      <c r="B687" s="8"/>
      <c r="C687" s="8"/>
      <c r="D687" s="8" t="s">
        <v>843</v>
      </c>
      <c r="E687" s="8"/>
      <c r="F687" s="8"/>
      <c r="G687" s="8"/>
    </row>
    <row r="688" spans="1:7" x14ac:dyDescent="0.25">
      <c r="A688" s="7" t="s">
        <v>953</v>
      </c>
      <c r="B688" s="8" t="s">
        <v>14</v>
      </c>
      <c r="C688" s="8" t="s">
        <v>4</v>
      </c>
      <c r="D688" s="8" t="s">
        <v>954</v>
      </c>
      <c r="E688" s="8">
        <v>41</v>
      </c>
      <c r="F688" s="8">
        <v>153.19</v>
      </c>
      <c r="G688" s="9">
        <f>ROUND(E688*F688,2)</f>
        <v>6280.79</v>
      </c>
    </row>
    <row r="689" spans="1:7" ht="67.5" x14ac:dyDescent="0.25">
      <c r="A689" s="8"/>
      <c r="B689" s="8"/>
      <c r="C689" s="8"/>
      <c r="D689" s="8" t="s">
        <v>955</v>
      </c>
      <c r="E689" s="8"/>
      <c r="F689" s="8"/>
      <c r="G689" s="8"/>
    </row>
    <row r="690" spans="1:7" x14ac:dyDescent="0.25">
      <c r="A690" s="7" t="s">
        <v>956</v>
      </c>
      <c r="B690" s="8" t="s">
        <v>14</v>
      </c>
      <c r="C690" s="8" t="s">
        <v>4</v>
      </c>
      <c r="D690" s="8" t="s">
        <v>957</v>
      </c>
      <c r="E690" s="8">
        <v>6</v>
      </c>
      <c r="F690" s="8">
        <v>105.66</v>
      </c>
      <c r="G690" s="9">
        <f>ROUND(E690*F690,2)</f>
        <v>633.96</v>
      </c>
    </row>
    <row r="691" spans="1:7" ht="67.5" x14ac:dyDescent="0.25">
      <c r="A691" s="8"/>
      <c r="B691" s="8"/>
      <c r="C691" s="8"/>
      <c r="D691" s="8" t="s">
        <v>958</v>
      </c>
      <c r="E691" s="8"/>
      <c r="F691" s="8"/>
      <c r="G691" s="8"/>
    </row>
    <row r="692" spans="1:7" x14ac:dyDescent="0.25">
      <c r="A692" s="7" t="s">
        <v>959</v>
      </c>
      <c r="B692" s="8" t="s">
        <v>14</v>
      </c>
      <c r="C692" s="8" t="s">
        <v>4</v>
      </c>
      <c r="D692" s="8" t="s">
        <v>960</v>
      </c>
      <c r="E692" s="8">
        <v>40</v>
      </c>
      <c r="F692" s="8">
        <v>144.62</v>
      </c>
      <c r="G692" s="9">
        <f>ROUND(E692*F692,2)</f>
        <v>5784.8</v>
      </c>
    </row>
    <row r="693" spans="1:7" ht="56.25" x14ac:dyDescent="0.25">
      <c r="A693" s="8"/>
      <c r="B693" s="8"/>
      <c r="C693" s="8"/>
      <c r="D693" s="8" t="s">
        <v>961</v>
      </c>
      <c r="E693" s="8"/>
      <c r="F693" s="8"/>
      <c r="G693" s="8"/>
    </row>
    <row r="694" spans="1:7" x14ac:dyDescent="0.25">
      <c r="A694" s="7" t="s">
        <v>962</v>
      </c>
      <c r="B694" s="8" t="s">
        <v>14</v>
      </c>
      <c r="C694" s="8" t="s">
        <v>4</v>
      </c>
      <c r="D694" s="8" t="s">
        <v>963</v>
      </c>
      <c r="E694" s="8">
        <v>58.01</v>
      </c>
      <c r="F694" s="8">
        <v>143.94999999999999</v>
      </c>
      <c r="G694" s="9">
        <f>ROUND(E694*F694,2)</f>
        <v>8350.5400000000009</v>
      </c>
    </row>
    <row r="695" spans="1:7" ht="78.75" x14ac:dyDescent="0.25">
      <c r="A695" s="8"/>
      <c r="B695" s="8"/>
      <c r="C695" s="8"/>
      <c r="D695" s="8" t="s">
        <v>964</v>
      </c>
      <c r="E695" s="8"/>
      <c r="F695" s="8"/>
      <c r="G695" s="8"/>
    </row>
    <row r="696" spans="1:7" x14ac:dyDescent="0.25">
      <c r="A696" s="7" t="s">
        <v>965</v>
      </c>
      <c r="B696" s="8" t="s">
        <v>14</v>
      </c>
      <c r="C696" s="8" t="s">
        <v>192</v>
      </c>
      <c r="D696" s="8" t="s">
        <v>966</v>
      </c>
      <c r="E696" s="8">
        <v>55.79</v>
      </c>
      <c r="F696" s="8">
        <v>136.32</v>
      </c>
      <c r="G696" s="9">
        <f>ROUND(E696*F696,2)</f>
        <v>7605.29</v>
      </c>
    </row>
    <row r="697" spans="1:7" ht="78.75" x14ac:dyDescent="0.25">
      <c r="A697" s="8"/>
      <c r="B697" s="8"/>
      <c r="C697" s="8"/>
      <c r="D697" s="8" t="s">
        <v>967</v>
      </c>
      <c r="E697" s="8"/>
      <c r="F697" s="8"/>
      <c r="G697" s="8"/>
    </row>
    <row r="698" spans="1:7" x14ac:dyDescent="0.25">
      <c r="A698" s="7" t="s">
        <v>968</v>
      </c>
      <c r="B698" s="8" t="s">
        <v>14</v>
      </c>
      <c r="C698" s="8" t="s">
        <v>192</v>
      </c>
      <c r="D698" s="8" t="s">
        <v>969</v>
      </c>
      <c r="E698" s="8">
        <v>5.5</v>
      </c>
      <c r="F698" s="8">
        <v>196.48</v>
      </c>
      <c r="G698" s="9">
        <f>ROUND(E698*F698,2)</f>
        <v>1080.6400000000001</v>
      </c>
    </row>
    <row r="699" spans="1:7" ht="78.75" x14ac:dyDescent="0.25">
      <c r="A699" s="8"/>
      <c r="B699" s="8"/>
      <c r="C699" s="8"/>
      <c r="D699" s="8" t="s">
        <v>970</v>
      </c>
      <c r="E699" s="8"/>
      <c r="F699" s="8"/>
      <c r="G699" s="8"/>
    </row>
    <row r="700" spans="1:7" x14ac:dyDescent="0.25">
      <c r="A700" s="7" t="s">
        <v>971</v>
      </c>
      <c r="B700" s="8" t="s">
        <v>14</v>
      </c>
      <c r="C700" s="8" t="s">
        <v>192</v>
      </c>
      <c r="D700" s="8" t="s">
        <v>972</v>
      </c>
      <c r="E700" s="8">
        <v>53.64</v>
      </c>
      <c r="F700" s="8">
        <v>137.81</v>
      </c>
      <c r="G700" s="9">
        <f>ROUND(E700*F700,2)</f>
        <v>7392.13</v>
      </c>
    </row>
    <row r="701" spans="1:7" ht="78.75" x14ac:dyDescent="0.25">
      <c r="A701" s="8"/>
      <c r="B701" s="8"/>
      <c r="C701" s="8"/>
      <c r="D701" s="8" t="s">
        <v>973</v>
      </c>
      <c r="E701" s="8"/>
      <c r="F701" s="8"/>
      <c r="G701" s="8"/>
    </row>
    <row r="702" spans="1:7" x14ac:dyDescent="0.25">
      <c r="A702" s="7" t="s">
        <v>974</v>
      </c>
      <c r="B702" s="8" t="s">
        <v>14</v>
      </c>
      <c r="C702" s="8" t="s">
        <v>4</v>
      </c>
      <c r="D702" s="8" t="s">
        <v>975</v>
      </c>
      <c r="E702" s="8">
        <v>44</v>
      </c>
      <c r="F702" s="8">
        <v>133.72</v>
      </c>
      <c r="G702" s="9">
        <f>ROUND(E702*F702,2)</f>
        <v>5883.68</v>
      </c>
    </row>
    <row r="703" spans="1:7" ht="67.5" x14ac:dyDescent="0.25">
      <c r="A703" s="8"/>
      <c r="B703" s="8"/>
      <c r="C703" s="8"/>
      <c r="D703" s="8" t="s">
        <v>976</v>
      </c>
      <c r="E703" s="8"/>
      <c r="F703" s="8"/>
      <c r="G703" s="8"/>
    </row>
    <row r="704" spans="1:7" x14ac:dyDescent="0.25">
      <c r="A704" s="7" t="s">
        <v>977</v>
      </c>
      <c r="B704" s="8" t="s">
        <v>14</v>
      </c>
      <c r="C704" s="8" t="s">
        <v>192</v>
      </c>
      <c r="D704" s="8" t="s">
        <v>978</v>
      </c>
      <c r="E704" s="8">
        <v>9.81</v>
      </c>
      <c r="F704" s="8">
        <v>175.03</v>
      </c>
      <c r="G704" s="9">
        <f>ROUND(E704*F704,2)</f>
        <v>1717.04</v>
      </c>
    </row>
    <row r="705" spans="1:7" ht="78.75" x14ac:dyDescent="0.25">
      <c r="A705" s="8"/>
      <c r="B705" s="8"/>
      <c r="C705" s="8"/>
      <c r="D705" s="8" t="s">
        <v>979</v>
      </c>
      <c r="E705" s="8"/>
      <c r="F705" s="8"/>
      <c r="G705" s="8"/>
    </row>
    <row r="706" spans="1:7" x14ac:dyDescent="0.25">
      <c r="A706" s="7" t="s">
        <v>980</v>
      </c>
      <c r="B706" s="8" t="s">
        <v>14</v>
      </c>
      <c r="C706" s="8" t="s">
        <v>192</v>
      </c>
      <c r="D706" s="8" t="s">
        <v>981</v>
      </c>
      <c r="E706" s="8">
        <v>9.75</v>
      </c>
      <c r="F706" s="8">
        <v>175.03</v>
      </c>
      <c r="G706" s="9">
        <f>ROUND(E706*F706,2)</f>
        <v>1706.54</v>
      </c>
    </row>
    <row r="707" spans="1:7" ht="78.75" x14ac:dyDescent="0.25">
      <c r="A707" s="8"/>
      <c r="B707" s="8"/>
      <c r="C707" s="8"/>
      <c r="D707" s="8" t="s">
        <v>982</v>
      </c>
      <c r="E707" s="8"/>
      <c r="F707" s="8"/>
      <c r="G707" s="8"/>
    </row>
    <row r="708" spans="1:7" x14ac:dyDescent="0.25">
      <c r="A708" s="7" t="s">
        <v>983</v>
      </c>
      <c r="B708" s="8" t="s">
        <v>14</v>
      </c>
      <c r="C708" s="8" t="s">
        <v>4</v>
      </c>
      <c r="D708" s="8" t="s">
        <v>984</v>
      </c>
      <c r="E708" s="8">
        <v>7</v>
      </c>
      <c r="F708" s="8">
        <v>178.71</v>
      </c>
      <c r="G708" s="9">
        <f>ROUND(E708*F708,2)</f>
        <v>1250.97</v>
      </c>
    </row>
    <row r="709" spans="1:7" ht="67.5" x14ac:dyDescent="0.25">
      <c r="A709" s="8"/>
      <c r="B709" s="8"/>
      <c r="C709" s="8"/>
      <c r="D709" s="8" t="s">
        <v>985</v>
      </c>
      <c r="E709" s="8"/>
      <c r="F709" s="8"/>
      <c r="G709" s="8"/>
    </row>
    <row r="710" spans="1:7" x14ac:dyDescent="0.25">
      <c r="A710" s="7" t="s">
        <v>986</v>
      </c>
      <c r="B710" s="8" t="s">
        <v>14</v>
      </c>
      <c r="C710" s="8" t="s">
        <v>4</v>
      </c>
      <c r="D710" s="8" t="s">
        <v>987</v>
      </c>
      <c r="E710" s="8">
        <v>2</v>
      </c>
      <c r="F710" s="8">
        <v>170.38</v>
      </c>
      <c r="G710" s="9">
        <f>ROUND(E710*F710,2)</f>
        <v>340.76</v>
      </c>
    </row>
    <row r="711" spans="1:7" ht="45" x14ac:dyDescent="0.25">
      <c r="A711" s="8"/>
      <c r="B711" s="8"/>
      <c r="C711" s="8"/>
      <c r="D711" s="8" t="s">
        <v>988</v>
      </c>
      <c r="E711" s="8"/>
      <c r="F711" s="8"/>
      <c r="G711" s="8"/>
    </row>
    <row r="712" spans="1:7" x14ac:dyDescent="0.25">
      <c r="A712" s="7" t="s">
        <v>989</v>
      </c>
      <c r="B712" s="8" t="s">
        <v>14</v>
      </c>
      <c r="C712" s="8" t="s">
        <v>4</v>
      </c>
      <c r="D712" s="8" t="s">
        <v>990</v>
      </c>
      <c r="E712" s="8">
        <v>1</v>
      </c>
      <c r="F712" s="8">
        <v>1457.88</v>
      </c>
      <c r="G712" s="9">
        <f>ROUND(E712*F712,2)</f>
        <v>1457.88</v>
      </c>
    </row>
    <row r="713" spans="1:7" ht="56.25" x14ac:dyDescent="0.25">
      <c r="A713" s="8"/>
      <c r="B713" s="8"/>
      <c r="C713" s="8"/>
      <c r="D713" s="8" t="s">
        <v>991</v>
      </c>
      <c r="E713" s="8"/>
      <c r="F713" s="8"/>
      <c r="G713" s="8"/>
    </row>
    <row r="714" spans="1:7" x14ac:dyDescent="0.25">
      <c r="A714" s="7" t="s">
        <v>992</v>
      </c>
      <c r="B714" s="8" t="s">
        <v>14</v>
      </c>
      <c r="C714" s="8" t="s">
        <v>192</v>
      </c>
      <c r="D714" s="8" t="s">
        <v>993</v>
      </c>
      <c r="E714" s="8">
        <v>9.36</v>
      </c>
      <c r="F714" s="8">
        <v>114.83</v>
      </c>
      <c r="G714" s="9">
        <f>ROUND(E714*F714,2)</f>
        <v>1074.81</v>
      </c>
    </row>
    <row r="715" spans="1:7" ht="101.25" x14ac:dyDescent="0.25">
      <c r="A715" s="8"/>
      <c r="B715" s="8"/>
      <c r="C715" s="8"/>
      <c r="D715" s="8" t="s">
        <v>994</v>
      </c>
      <c r="E715" s="8"/>
      <c r="F715" s="8"/>
      <c r="G715" s="8"/>
    </row>
    <row r="716" spans="1:7" x14ac:dyDescent="0.25">
      <c r="A716" s="7" t="s">
        <v>995</v>
      </c>
      <c r="B716" s="8" t="s">
        <v>14</v>
      </c>
      <c r="C716" s="8" t="s">
        <v>192</v>
      </c>
      <c r="D716" s="8" t="s">
        <v>996</v>
      </c>
      <c r="E716" s="8">
        <v>64.72</v>
      </c>
      <c r="F716" s="8">
        <v>128.94999999999999</v>
      </c>
      <c r="G716" s="9">
        <f>ROUND(E716*F716,2)</f>
        <v>8345.64</v>
      </c>
    </row>
    <row r="717" spans="1:7" ht="78.75" x14ac:dyDescent="0.25">
      <c r="A717" s="8"/>
      <c r="B717" s="8"/>
      <c r="C717" s="8"/>
      <c r="D717" s="8" t="s">
        <v>997</v>
      </c>
      <c r="E717" s="8"/>
      <c r="F717" s="8"/>
      <c r="G717" s="8"/>
    </row>
    <row r="718" spans="1:7" x14ac:dyDescent="0.25">
      <c r="A718" s="7" t="s">
        <v>998</v>
      </c>
      <c r="B718" s="8" t="s">
        <v>14</v>
      </c>
      <c r="C718" s="8" t="s">
        <v>192</v>
      </c>
      <c r="D718" s="8" t="s">
        <v>999</v>
      </c>
      <c r="E718" s="8">
        <v>7.88</v>
      </c>
      <c r="F718" s="8">
        <v>81.59</v>
      </c>
      <c r="G718" s="9">
        <f>ROUND(E718*F718,2)</f>
        <v>642.92999999999995</v>
      </c>
    </row>
    <row r="719" spans="1:7" ht="78.75" x14ac:dyDescent="0.25">
      <c r="A719" s="8"/>
      <c r="B719" s="8"/>
      <c r="C719" s="8"/>
      <c r="D719" s="8" t="s">
        <v>1000</v>
      </c>
      <c r="E719" s="8"/>
      <c r="F719" s="8"/>
      <c r="G719" s="8"/>
    </row>
    <row r="720" spans="1:7" x14ac:dyDescent="0.25">
      <c r="A720" s="7" t="s">
        <v>1001</v>
      </c>
      <c r="B720" s="8" t="s">
        <v>14</v>
      </c>
      <c r="C720" s="8" t="s">
        <v>192</v>
      </c>
      <c r="D720" s="8" t="s">
        <v>1002</v>
      </c>
      <c r="E720" s="8">
        <v>60.6</v>
      </c>
      <c r="F720" s="8">
        <v>151.28</v>
      </c>
      <c r="G720" s="9">
        <f>ROUND(E720*F720,2)</f>
        <v>9167.57</v>
      </c>
    </row>
    <row r="721" spans="1:7" ht="78.75" x14ac:dyDescent="0.25">
      <c r="A721" s="8"/>
      <c r="B721" s="8"/>
      <c r="C721" s="8"/>
      <c r="D721" s="8" t="s">
        <v>1003</v>
      </c>
      <c r="E721" s="8"/>
      <c r="F721" s="8"/>
      <c r="G721" s="8"/>
    </row>
    <row r="722" spans="1:7" x14ac:dyDescent="0.25">
      <c r="A722" s="7" t="s">
        <v>1004</v>
      </c>
      <c r="B722" s="8" t="s">
        <v>14</v>
      </c>
      <c r="C722" s="8" t="s">
        <v>192</v>
      </c>
      <c r="D722" s="8" t="s">
        <v>1005</v>
      </c>
      <c r="E722" s="8">
        <v>245.02</v>
      </c>
      <c r="F722" s="8">
        <v>102.08</v>
      </c>
      <c r="G722" s="9">
        <f>ROUND(E722*F722,2)</f>
        <v>25011.64</v>
      </c>
    </row>
    <row r="723" spans="1:7" ht="67.5" x14ac:dyDescent="0.25">
      <c r="A723" s="8"/>
      <c r="B723" s="8"/>
      <c r="C723" s="8"/>
      <c r="D723" s="8" t="s">
        <v>1006</v>
      </c>
      <c r="E723" s="8"/>
      <c r="F723" s="8"/>
      <c r="G723" s="8"/>
    </row>
    <row r="724" spans="1:7" x14ac:dyDescent="0.25">
      <c r="A724" s="7" t="s">
        <v>1007</v>
      </c>
      <c r="B724" s="8" t="s">
        <v>14</v>
      </c>
      <c r="C724" s="8" t="s">
        <v>4</v>
      </c>
      <c r="D724" s="8" t="s">
        <v>1008</v>
      </c>
      <c r="E724" s="8">
        <v>52</v>
      </c>
      <c r="F724" s="8">
        <v>84.74</v>
      </c>
      <c r="G724" s="9">
        <f>ROUND(E724*F724,2)</f>
        <v>4406.4799999999996</v>
      </c>
    </row>
    <row r="725" spans="1:7" ht="78.75" x14ac:dyDescent="0.25">
      <c r="A725" s="8"/>
      <c r="B725" s="8"/>
      <c r="C725" s="8"/>
      <c r="D725" s="8" t="s">
        <v>1009</v>
      </c>
      <c r="E725" s="8"/>
      <c r="F725" s="8"/>
      <c r="G725" s="8"/>
    </row>
    <row r="726" spans="1:7" x14ac:dyDescent="0.25">
      <c r="A726" s="7" t="s">
        <v>1010</v>
      </c>
      <c r="B726" s="8" t="s">
        <v>14</v>
      </c>
      <c r="C726" s="8" t="s">
        <v>192</v>
      </c>
      <c r="D726" s="8" t="s">
        <v>1011</v>
      </c>
      <c r="E726" s="8">
        <v>9.41</v>
      </c>
      <c r="F726" s="8">
        <v>81.349999999999994</v>
      </c>
      <c r="G726" s="9">
        <f>ROUND(E726*F726,2)</f>
        <v>765.5</v>
      </c>
    </row>
    <row r="727" spans="1:7" ht="78.75" x14ac:dyDescent="0.25">
      <c r="A727" s="8"/>
      <c r="B727" s="8"/>
      <c r="C727" s="8"/>
      <c r="D727" s="8" t="s">
        <v>1012</v>
      </c>
      <c r="E727" s="8"/>
      <c r="F727" s="8"/>
      <c r="G727" s="8"/>
    </row>
    <row r="728" spans="1:7" x14ac:dyDescent="0.25">
      <c r="A728" s="7" t="s">
        <v>1013</v>
      </c>
      <c r="B728" s="8" t="s">
        <v>14</v>
      </c>
      <c r="C728" s="8" t="s">
        <v>4</v>
      </c>
      <c r="D728" s="8" t="s">
        <v>1014</v>
      </c>
      <c r="E728" s="8">
        <v>16.489999999999998</v>
      </c>
      <c r="F728" s="8">
        <v>81.349999999999994</v>
      </c>
      <c r="G728" s="9">
        <f>ROUND(E728*F728,2)</f>
        <v>1341.46</v>
      </c>
    </row>
    <row r="729" spans="1:7" ht="78.75" x14ac:dyDescent="0.25">
      <c r="A729" s="8"/>
      <c r="B729" s="8"/>
      <c r="C729" s="8"/>
      <c r="D729" s="8" t="s">
        <v>1015</v>
      </c>
      <c r="E729" s="8"/>
      <c r="F729" s="8"/>
      <c r="G729" s="8"/>
    </row>
    <row r="730" spans="1:7" x14ac:dyDescent="0.25">
      <c r="A730" s="7" t="s">
        <v>1016</v>
      </c>
      <c r="B730" s="8" t="s">
        <v>14</v>
      </c>
      <c r="C730" s="8" t="s">
        <v>4</v>
      </c>
      <c r="D730" s="8" t="s">
        <v>1017</v>
      </c>
      <c r="E730" s="8">
        <v>95</v>
      </c>
      <c r="F730" s="8">
        <v>78.28</v>
      </c>
      <c r="G730" s="9">
        <f>ROUND(E730*F730,2)</f>
        <v>7436.6</v>
      </c>
    </row>
    <row r="731" spans="1:7" ht="78.75" x14ac:dyDescent="0.25">
      <c r="A731" s="8"/>
      <c r="B731" s="8"/>
      <c r="C731" s="8"/>
      <c r="D731" s="8" t="s">
        <v>1018</v>
      </c>
      <c r="E731" s="8"/>
      <c r="F731" s="8"/>
      <c r="G731" s="8"/>
    </row>
    <row r="732" spans="1:7" x14ac:dyDescent="0.25">
      <c r="A732" s="7" t="s">
        <v>1019</v>
      </c>
      <c r="B732" s="8" t="s">
        <v>14</v>
      </c>
      <c r="C732" s="8" t="s">
        <v>192</v>
      </c>
      <c r="D732" s="8" t="s">
        <v>1020</v>
      </c>
      <c r="E732" s="8">
        <v>236.95</v>
      </c>
      <c r="F732" s="8">
        <v>59.75</v>
      </c>
      <c r="G732" s="9">
        <f>ROUND(E732*F732,2)</f>
        <v>14157.76</v>
      </c>
    </row>
    <row r="733" spans="1:7" ht="78.75" x14ac:dyDescent="0.25">
      <c r="A733" s="8"/>
      <c r="B733" s="8"/>
      <c r="C733" s="8"/>
      <c r="D733" s="8" t="s">
        <v>1021</v>
      </c>
      <c r="E733" s="8"/>
      <c r="F733" s="8"/>
      <c r="G733" s="8"/>
    </row>
    <row r="734" spans="1:7" x14ac:dyDescent="0.25">
      <c r="A734" s="7" t="s">
        <v>1022</v>
      </c>
      <c r="B734" s="8" t="s">
        <v>14</v>
      </c>
      <c r="C734" s="8" t="s">
        <v>192</v>
      </c>
      <c r="D734" s="8" t="s">
        <v>1023</v>
      </c>
      <c r="E734" s="8">
        <v>19.079999999999998</v>
      </c>
      <c r="F734" s="8">
        <v>54.55</v>
      </c>
      <c r="G734" s="9">
        <f>ROUND(E734*F734,2)</f>
        <v>1040.81</v>
      </c>
    </row>
    <row r="735" spans="1:7" ht="67.5" x14ac:dyDescent="0.25">
      <c r="A735" s="8"/>
      <c r="B735" s="8"/>
      <c r="C735" s="8"/>
      <c r="D735" s="8" t="s">
        <v>1024</v>
      </c>
      <c r="E735" s="8"/>
      <c r="F735" s="8"/>
      <c r="G735" s="8"/>
    </row>
    <row r="736" spans="1:7" x14ac:dyDescent="0.25">
      <c r="A736" s="7" t="s">
        <v>1025</v>
      </c>
      <c r="B736" s="8" t="s">
        <v>14</v>
      </c>
      <c r="C736" s="8" t="s">
        <v>192</v>
      </c>
      <c r="D736" s="8" t="s">
        <v>1026</v>
      </c>
      <c r="E736" s="8">
        <v>3</v>
      </c>
      <c r="F736" s="8">
        <v>95.37</v>
      </c>
      <c r="G736" s="9">
        <f>ROUND(E736*F736,2)</f>
        <v>286.11</v>
      </c>
    </row>
    <row r="737" spans="1:7" ht="78.75" x14ac:dyDescent="0.25">
      <c r="A737" s="8"/>
      <c r="B737" s="8"/>
      <c r="C737" s="8"/>
      <c r="D737" s="8" t="s">
        <v>1027</v>
      </c>
      <c r="E737" s="8"/>
      <c r="F737" s="8"/>
      <c r="G737" s="8"/>
    </row>
    <row r="738" spans="1:7" x14ac:dyDescent="0.25">
      <c r="A738" s="7" t="s">
        <v>1028</v>
      </c>
      <c r="B738" s="8" t="s">
        <v>14</v>
      </c>
      <c r="C738" s="8" t="s">
        <v>4</v>
      </c>
      <c r="D738" s="8" t="s">
        <v>1029</v>
      </c>
      <c r="E738" s="8">
        <v>107.13</v>
      </c>
      <c r="F738" s="8">
        <v>95.37</v>
      </c>
      <c r="G738" s="9">
        <f>ROUND(E738*F738,2)</f>
        <v>10216.99</v>
      </c>
    </row>
    <row r="739" spans="1:7" ht="67.5" x14ac:dyDescent="0.25">
      <c r="A739" s="8"/>
      <c r="B739" s="8"/>
      <c r="C739" s="8"/>
      <c r="D739" s="8" t="s">
        <v>1030</v>
      </c>
      <c r="E739" s="8"/>
      <c r="F739" s="8"/>
      <c r="G739" s="8"/>
    </row>
    <row r="740" spans="1:7" x14ac:dyDescent="0.25">
      <c r="A740" s="7" t="s">
        <v>1031</v>
      </c>
      <c r="B740" s="8" t="s">
        <v>14</v>
      </c>
      <c r="C740" s="8" t="s">
        <v>192</v>
      </c>
      <c r="D740" s="8" t="s">
        <v>1032</v>
      </c>
      <c r="E740" s="8">
        <v>34.69</v>
      </c>
      <c r="F740" s="8">
        <v>121.79</v>
      </c>
      <c r="G740" s="9">
        <f>ROUND(E740*F740,2)</f>
        <v>4224.8999999999996</v>
      </c>
    </row>
    <row r="741" spans="1:7" ht="78.75" x14ac:dyDescent="0.25">
      <c r="A741" s="8"/>
      <c r="B741" s="8"/>
      <c r="C741" s="8"/>
      <c r="D741" s="8" t="s">
        <v>1033</v>
      </c>
      <c r="E741" s="8"/>
      <c r="F741" s="8"/>
      <c r="G741" s="8"/>
    </row>
    <row r="742" spans="1:7" x14ac:dyDescent="0.25">
      <c r="A742" s="8"/>
      <c r="B742" s="8"/>
      <c r="C742" s="8"/>
      <c r="D742" s="10" t="s">
        <v>1034</v>
      </c>
      <c r="E742" s="8">
        <v>1</v>
      </c>
      <c r="F742" s="11">
        <f>G680+G682+G684+G686+G688+G690+G692+G694+G696+G698+G700+G702+G704+G706+G708+G710+G712+G714+G716+G718+G720+G722+G724+G726+G728+G730+G732+G734+G736+G738+G740</f>
        <v>139776.85999999999</v>
      </c>
      <c r="G742" s="11">
        <f>ROUND(E742*F742,2)</f>
        <v>139776.85999999999</v>
      </c>
    </row>
    <row r="743" spans="1:7" ht="0.95" customHeight="1" x14ac:dyDescent="0.25">
      <c r="A743" s="12"/>
      <c r="B743" s="12"/>
      <c r="C743" s="12"/>
      <c r="D743" s="12"/>
      <c r="E743" s="12"/>
      <c r="F743" s="12"/>
      <c r="G743" s="12"/>
    </row>
    <row r="744" spans="1:7" x14ac:dyDescent="0.25">
      <c r="A744" s="13" t="s">
        <v>1035</v>
      </c>
      <c r="B744" s="13" t="s">
        <v>10</v>
      </c>
      <c r="C744" s="13" t="s">
        <v>11</v>
      </c>
      <c r="D744" s="13" t="s">
        <v>1036</v>
      </c>
      <c r="E744" s="14">
        <f>E755</f>
        <v>1</v>
      </c>
      <c r="F744" s="14">
        <f>F755</f>
        <v>150100</v>
      </c>
      <c r="G744" s="14">
        <f>G755</f>
        <v>150100</v>
      </c>
    </row>
    <row r="745" spans="1:7" x14ac:dyDescent="0.25">
      <c r="A745" s="7" t="s">
        <v>1037</v>
      </c>
      <c r="B745" s="8" t="s">
        <v>14</v>
      </c>
      <c r="C745" s="8" t="s">
        <v>15</v>
      </c>
      <c r="D745" s="8" t="s">
        <v>1038</v>
      </c>
      <c r="E745" s="8">
        <v>42</v>
      </c>
      <c r="F745" s="8">
        <v>2089.73</v>
      </c>
      <c r="G745" s="9">
        <f>ROUND(E745*F745,2)</f>
        <v>87768.66</v>
      </c>
    </row>
    <row r="746" spans="1:7" ht="45" x14ac:dyDescent="0.25">
      <c r="A746" s="8"/>
      <c r="B746" s="8"/>
      <c r="C746" s="8"/>
      <c r="D746" s="8" t="s">
        <v>1039</v>
      </c>
      <c r="E746" s="8"/>
      <c r="F746" s="8"/>
      <c r="G746" s="8"/>
    </row>
    <row r="747" spans="1:7" x14ac:dyDescent="0.25">
      <c r="A747" s="7" t="s">
        <v>1040</v>
      </c>
      <c r="B747" s="8" t="s">
        <v>14</v>
      </c>
      <c r="C747" s="8" t="s">
        <v>15</v>
      </c>
      <c r="D747" s="8" t="s">
        <v>1041</v>
      </c>
      <c r="E747" s="8">
        <v>16</v>
      </c>
      <c r="F747" s="8">
        <v>2024.99</v>
      </c>
      <c r="G747" s="9">
        <f>ROUND(E747*F747,2)</f>
        <v>32399.84</v>
      </c>
    </row>
    <row r="748" spans="1:7" ht="45" x14ac:dyDescent="0.25">
      <c r="A748" s="8"/>
      <c r="B748" s="8"/>
      <c r="C748" s="8"/>
      <c r="D748" s="8" t="s">
        <v>1042</v>
      </c>
      <c r="E748" s="8"/>
      <c r="F748" s="8"/>
      <c r="G748" s="8"/>
    </row>
    <row r="749" spans="1:7" x14ac:dyDescent="0.25">
      <c r="A749" s="7" t="s">
        <v>1043</v>
      </c>
      <c r="B749" s="8" t="s">
        <v>14</v>
      </c>
      <c r="C749" s="8" t="s">
        <v>15</v>
      </c>
      <c r="D749" s="8" t="s">
        <v>1044</v>
      </c>
      <c r="E749" s="8">
        <v>8</v>
      </c>
      <c r="F749" s="8">
        <v>2043.28</v>
      </c>
      <c r="G749" s="9">
        <f>ROUND(E749*F749,2)</f>
        <v>16346.24</v>
      </c>
    </row>
    <row r="750" spans="1:7" ht="45" x14ac:dyDescent="0.25">
      <c r="A750" s="8"/>
      <c r="B750" s="8"/>
      <c r="C750" s="8"/>
      <c r="D750" s="8" t="s">
        <v>1045</v>
      </c>
      <c r="E750" s="8"/>
      <c r="F750" s="8"/>
      <c r="G750" s="8"/>
    </row>
    <row r="751" spans="1:7" x14ac:dyDescent="0.25">
      <c r="A751" s="7" t="s">
        <v>1046</v>
      </c>
      <c r="B751" s="8" t="s">
        <v>14</v>
      </c>
      <c r="C751" s="8" t="s">
        <v>15</v>
      </c>
      <c r="D751" s="8" t="s">
        <v>1047</v>
      </c>
      <c r="E751" s="8">
        <v>1</v>
      </c>
      <c r="F751" s="8">
        <v>7604.37</v>
      </c>
      <c r="G751" s="9">
        <f>ROUND(E751*F751,2)</f>
        <v>7604.37</v>
      </c>
    </row>
    <row r="752" spans="1:7" ht="33.75" x14ac:dyDescent="0.25">
      <c r="A752" s="8"/>
      <c r="B752" s="8"/>
      <c r="C752" s="8"/>
      <c r="D752" s="8" t="s">
        <v>1048</v>
      </c>
      <c r="E752" s="8"/>
      <c r="F752" s="8"/>
      <c r="G752" s="8"/>
    </row>
    <row r="753" spans="1:7" x14ac:dyDescent="0.25">
      <c r="A753" s="7" t="s">
        <v>1049</v>
      </c>
      <c r="B753" s="8" t="s">
        <v>14</v>
      </c>
      <c r="C753" s="8" t="s">
        <v>15</v>
      </c>
      <c r="D753" s="8" t="s">
        <v>1050</v>
      </c>
      <c r="E753" s="8">
        <v>1</v>
      </c>
      <c r="F753" s="8">
        <v>5980.89</v>
      </c>
      <c r="G753" s="9">
        <f>ROUND(E753*F753,2)</f>
        <v>5980.89</v>
      </c>
    </row>
    <row r="754" spans="1:7" ht="33.75" x14ac:dyDescent="0.25">
      <c r="A754" s="8"/>
      <c r="B754" s="8"/>
      <c r="C754" s="8"/>
      <c r="D754" s="8" t="s">
        <v>1051</v>
      </c>
      <c r="E754" s="8"/>
      <c r="F754" s="8"/>
      <c r="G754" s="8"/>
    </row>
    <row r="755" spans="1:7" x14ac:dyDescent="0.25">
      <c r="A755" s="8"/>
      <c r="B755" s="8"/>
      <c r="C755" s="8"/>
      <c r="D755" s="10" t="s">
        <v>1052</v>
      </c>
      <c r="E755" s="8">
        <v>1</v>
      </c>
      <c r="F755" s="11">
        <f>G745+G747+G749+G751+G753</f>
        <v>150100</v>
      </c>
      <c r="G755" s="11">
        <f>ROUND(E755*F755,2)</f>
        <v>150100</v>
      </c>
    </row>
    <row r="756" spans="1:7" ht="0.95" customHeight="1" x14ac:dyDescent="0.25">
      <c r="A756" s="12"/>
      <c r="B756" s="12"/>
      <c r="C756" s="12"/>
      <c r="D756" s="12"/>
      <c r="E756" s="12"/>
      <c r="F756" s="12"/>
      <c r="G756" s="12"/>
    </row>
    <row r="757" spans="1:7" x14ac:dyDescent="0.25">
      <c r="A757" s="8"/>
      <c r="B757" s="8"/>
      <c r="C757" s="8"/>
      <c r="D757" s="10" t="s">
        <v>1053</v>
      </c>
      <c r="E757" s="8">
        <v>1</v>
      </c>
      <c r="F757" s="11">
        <f>G602+G678+G744</f>
        <v>368224.02</v>
      </c>
      <c r="G757" s="11">
        <f>ROUND(E757*F757,2)</f>
        <v>368224.02</v>
      </c>
    </row>
    <row r="758" spans="1:7" ht="0.95" customHeight="1" x14ac:dyDescent="0.25">
      <c r="A758" s="12"/>
      <c r="B758" s="12"/>
      <c r="C758" s="12"/>
      <c r="D758" s="12"/>
      <c r="E758" s="12"/>
      <c r="F758" s="12"/>
      <c r="G758" s="12"/>
    </row>
    <row r="759" spans="1:7" x14ac:dyDescent="0.25">
      <c r="A759" s="5" t="s">
        <v>1054</v>
      </c>
      <c r="B759" s="5" t="s">
        <v>10</v>
      </c>
      <c r="C759" s="5" t="s">
        <v>11</v>
      </c>
      <c r="D759" s="5" t="s">
        <v>1055</v>
      </c>
      <c r="E759" s="6">
        <f>E766</f>
        <v>1</v>
      </c>
      <c r="F759" s="6">
        <f>F766</f>
        <v>543.62</v>
      </c>
      <c r="G759" s="6">
        <f>G766</f>
        <v>543.62</v>
      </c>
    </row>
    <row r="760" spans="1:7" x14ac:dyDescent="0.25">
      <c r="A760" s="7" t="s">
        <v>1056</v>
      </c>
      <c r="B760" s="8" t="s">
        <v>14</v>
      </c>
      <c r="C760" s="8" t="s">
        <v>4</v>
      </c>
      <c r="D760" s="8" t="s">
        <v>1057</v>
      </c>
      <c r="E760" s="8">
        <v>13</v>
      </c>
      <c r="F760" s="8">
        <v>18.739999999999998</v>
      </c>
      <c r="G760" s="9">
        <f>ROUND(E760*F760,2)</f>
        <v>243.62</v>
      </c>
    </row>
    <row r="761" spans="1:7" ht="45" x14ac:dyDescent="0.25">
      <c r="A761" s="8"/>
      <c r="B761" s="8"/>
      <c r="C761" s="8"/>
      <c r="D761" s="8" t="s">
        <v>1058</v>
      </c>
      <c r="E761" s="8"/>
      <c r="F761" s="8"/>
      <c r="G761" s="8"/>
    </row>
    <row r="762" spans="1:7" x14ac:dyDescent="0.25">
      <c r="A762" s="7" t="s">
        <v>1059</v>
      </c>
      <c r="B762" s="8" t="s">
        <v>14</v>
      </c>
      <c r="C762" s="8" t="s">
        <v>192</v>
      </c>
      <c r="D762" s="8" t="s">
        <v>1060</v>
      </c>
      <c r="E762" s="8">
        <v>150</v>
      </c>
      <c r="F762" s="8">
        <v>1.2</v>
      </c>
      <c r="G762" s="9">
        <f>ROUND(E762*F762,2)</f>
        <v>180</v>
      </c>
    </row>
    <row r="763" spans="1:7" ht="22.5" x14ac:dyDescent="0.25">
      <c r="A763" s="8"/>
      <c r="B763" s="8"/>
      <c r="C763" s="8"/>
      <c r="D763" s="8" t="s">
        <v>1061</v>
      </c>
      <c r="E763" s="8"/>
      <c r="F763" s="8"/>
      <c r="G763" s="8"/>
    </row>
    <row r="764" spans="1:7" x14ac:dyDescent="0.25">
      <c r="A764" s="7" t="s">
        <v>1062</v>
      </c>
      <c r="B764" s="8" t="s">
        <v>14</v>
      </c>
      <c r="C764" s="8" t="s">
        <v>192</v>
      </c>
      <c r="D764" s="8" t="s">
        <v>1063</v>
      </c>
      <c r="E764" s="8">
        <v>80</v>
      </c>
      <c r="F764" s="8">
        <v>1.5</v>
      </c>
      <c r="G764" s="9">
        <f>ROUND(E764*F764,2)</f>
        <v>120</v>
      </c>
    </row>
    <row r="765" spans="1:7" ht="22.5" x14ac:dyDescent="0.25">
      <c r="A765" s="8"/>
      <c r="B765" s="8"/>
      <c r="C765" s="8"/>
      <c r="D765" s="8" t="s">
        <v>1064</v>
      </c>
      <c r="E765" s="8"/>
      <c r="F765" s="8"/>
      <c r="G765" s="8"/>
    </row>
    <row r="766" spans="1:7" x14ac:dyDescent="0.25">
      <c r="A766" s="8"/>
      <c r="B766" s="8"/>
      <c r="C766" s="8"/>
      <c r="D766" s="10" t="s">
        <v>1065</v>
      </c>
      <c r="E766" s="8">
        <v>1</v>
      </c>
      <c r="F766" s="11">
        <f>G760+G762+G764</f>
        <v>543.62</v>
      </c>
      <c r="G766" s="11">
        <f>ROUND(E766*F766,2)</f>
        <v>543.62</v>
      </c>
    </row>
    <row r="767" spans="1:7" ht="0.95" customHeight="1" x14ac:dyDescent="0.25">
      <c r="A767" s="12"/>
      <c r="B767" s="12"/>
      <c r="C767" s="12"/>
      <c r="D767" s="12"/>
      <c r="E767" s="12"/>
      <c r="F767" s="12"/>
      <c r="G767" s="12"/>
    </row>
    <row r="768" spans="1:7" x14ac:dyDescent="0.25">
      <c r="A768" s="5" t="s">
        <v>1066</v>
      </c>
      <c r="B768" s="5" t="s">
        <v>10</v>
      </c>
      <c r="C768" s="5" t="s">
        <v>11</v>
      </c>
      <c r="D768" s="5" t="s">
        <v>1067</v>
      </c>
      <c r="E768" s="6">
        <f>E845</f>
        <v>1</v>
      </c>
      <c r="F768" s="6">
        <f>F845</f>
        <v>411321.45</v>
      </c>
      <c r="G768" s="6">
        <f>G845</f>
        <v>411321.45</v>
      </c>
    </row>
    <row r="769" spans="1:7" x14ac:dyDescent="0.25">
      <c r="A769" s="7" t="s">
        <v>1068</v>
      </c>
      <c r="B769" s="8" t="s">
        <v>14</v>
      </c>
      <c r="C769" s="8" t="s">
        <v>4</v>
      </c>
      <c r="D769" s="8" t="s">
        <v>1069</v>
      </c>
      <c r="E769" s="8">
        <v>1</v>
      </c>
      <c r="F769" s="8">
        <v>924.85</v>
      </c>
      <c r="G769" s="9">
        <f>ROUND(E769*F769,2)</f>
        <v>924.85</v>
      </c>
    </row>
    <row r="770" spans="1:7" ht="135" x14ac:dyDescent="0.25">
      <c r="A770" s="8"/>
      <c r="B770" s="8"/>
      <c r="C770" s="8"/>
      <c r="D770" s="8" t="s">
        <v>1070</v>
      </c>
      <c r="E770" s="8"/>
      <c r="F770" s="8"/>
      <c r="G770" s="8"/>
    </row>
    <row r="771" spans="1:7" x14ac:dyDescent="0.25">
      <c r="A771" s="7" t="s">
        <v>1071</v>
      </c>
      <c r="B771" s="8" t="s">
        <v>14</v>
      </c>
      <c r="C771" s="8" t="s">
        <v>192</v>
      </c>
      <c r="D771" s="8" t="s">
        <v>1072</v>
      </c>
      <c r="E771" s="8">
        <v>20</v>
      </c>
      <c r="F771" s="8">
        <v>30.19</v>
      </c>
      <c r="G771" s="9">
        <f>ROUND(E771*F771,2)</f>
        <v>603.79999999999995</v>
      </c>
    </row>
    <row r="772" spans="1:7" ht="90" x14ac:dyDescent="0.25">
      <c r="A772" s="8"/>
      <c r="B772" s="8"/>
      <c r="C772" s="8"/>
      <c r="D772" s="8" t="s">
        <v>1073</v>
      </c>
      <c r="E772" s="8"/>
      <c r="F772" s="8"/>
      <c r="G772" s="8"/>
    </row>
    <row r="773" spans="1:7" x14ac:dyDescent="0.25">
      <c r="A773" s="7" t="s">
        <v>1074</v>
      </c>
      <c r="B773" s="8" t="s">
        <v>14</v>
      </c>
      <c r="C773" s="8" t="s">
        <v>192</v>
      </c>
      <c r="D773" s="8" t="s">
        <v>1075</v>
      </c>
      <c r="E773" s="8">
        <v>10</v>
      </c>
      <c r="F773" s="8">
        <v>4.62</v>
      </c>
      <c r="G773" s="9">
        <f>ROUND(E773*F773,2)</f>
        <v>46.2</v>
      </c>
    </row>
    <row r="774" spans="1:7" ht="78.75" x14ac:dyDescent="0.25">
      <c r="A774" s="8"/>
      <c r="B774" s="8"/>
      <c r="C774" s="8"/>
      <c r="D774" s="8" t="s">
        <v>1076</v>
      </c>
      <c r="E774" s="8"/>
      <c r="F774" s="8"/>
      <c r="G774" s="8"/>
    </row>
    <row r="775" spans="1:7" x14ac:dyDescent="0.25">
      <c r="A775" s="7" t="s">
        <v>1077</v>
      </c>
      <c r="B775" s="8" t="s">
        <v>14</v>
      </c>
      <c r="C775" s="8" t="s">
        <v>4</v>
      </c>
      <c r="D775" s="8" t="s">
        <v>1078</v>
      </c>
      <c r="E775" s="8">
        <v>1</v>
      </c>
      <c r="F775" s="8">
        <v>225.13</v>
      </c>
      <c r="G775" s="9">
        <f>ROUND(E775*F775,2)</f>
        <v>225.13</v>
      </c>
    </row>
    <row r="776" spans="1:7" ht="90" x14ac:dyDescent="0.25">
      <c r="A776" s="8"/>
      <c r="B776" s="8"/>
      <c r="C776" s="8"/>
      <c r="D776" s="8" t="s">
        <v>1079</v>
      </c>
      <c r="E776" s="8"/>
      <c r="F776" s="8"/>
      <c r="G776" s="8"/>
    </row>
    <row r="777" spans="1:7" x14ac:dyDescent="0.25">
      <c r="A777" s="7" t="s">
        <v>1080</v>
      </c>
      <c r="B777" s="8" t="s">
        <v>14</v>
      </c>
      <c r="C777" s="8" t="s">
        <v>4</v>
      </c>
      <c r="D777" s="8" t="s">
        <v>1081</v>
      </c>
      <c r="E777" s="8">
        <v>15</v>
      </c>
      <c r="F777" s="8">
        <v>142.22</v>
      </c>
      <c r="G777" s="9">
        <f>ROUND(E777*F777,2)</f>
        <v>2133.3000000000002</v>
      </c>
    </row>
    <row r="778" spans="1:7" ht="78.75" x14ac:dyDescent="0.25">
      <c r="A778" s="8"/>
      <c r="B778" s="8"/>
      <c r="C778" s="8"/>
      <c r="D778" s="8" t="s">
        <v>1082</v>
      </c>
      <c r="E778" s="8"/>
      <c r="F778" s="8"/>
      <c r="G778" s="8"/>
    </row>
    <row r="779" spans="1:7" x14ac:dyDescent="0.25">
      <c r="A779" s="7" t="s">
        <v>1083</v>
      </c>
      <c r="B779" s="8" t="s">
        <v>14</v>
      </c>
      <c r="C779" s="8" t="s">
        <v>4</v>
      </c>
      <c r="D779" s="8" t="s">
        <v>1084</v>
      </c>
      <c r="E779" s="8">
        <v>1</v>
      </c>
      <c r="F779" s="8">
        <v>225.13</v>
      </c>
      <c r="G779" s="9">
        <f>ROUND(E779*F779,2)</f>
        <v>225.13</v>
      </c>
    </row>
    <row r="780" spans="1:7" ht="90" x14ac:dyDescent="0.25">
      <c r="A780" s="8"/>
      <c r="B780" s="8"/>
      <c r="C780" s="8"/>
      <c r="D780" s="8" t="s">
        <v>1079</v>
      </c>
      <c r="E780" s="8"/>
      <c r="F780" s="8"/>
      <c r="G780" s="8"/>
    </row>
    <row r="781" spans="1:7" x14ac:dyDescent="0.25">
      <c r="A781" s="7" t="s">
        <v>1085</v>
      </c>
      <c r="B781" s="8" t="s">
        <v>14</v>
      </c>
      <c r="C781" s="8" t="s">
        <v>192</v>
      </c>
      <c r="D781" s="8" t="s">
        <v>1086</v>
      </c>
      <c r="E781" s="8">
        <v>64.900000000000006</v>
      </c>
      <c r="F781" s="8">
        <v>146.47999999999999</v>
      </c>
      <c r="G781" s="9">
        <f>ROUND(E781*F781,2)</f>
        <v>9506.5499999999993</v>
      </c>
    </row>
    <row r="782" spans="1:7" ht="67.5" x14ac:dyDescent="0.25">
      <c r="A782" s="8"/>
      <c r="B782" s="8"/>
      <c r="C782" s="8"/>
      <c r="D782" s="8" t="s">
        <v>1087</v>
      </c>
      <c r="E782" s="8"/>
      <c r="F782" s="8"/>
      <c r="G782" s="8"/>
    </row>
    <row r="783" spans="1:7" x14ac:dyDescent="0.25">
      <c r="A783" s="7" t="s">
        <v>1088</v>
      </c>
      <c r="B783" s="8" t="s">
        <v>14</v>
      </c>
      <c r="C783" s="8" t="s">
        <v>192</v>
      </c>
      <c r="D783" s="8" t="s">
        <v>1089</v>
      </c>
      <c r="E783" s="8">
        <v>18.600000000000001</v>
      </c>
      <c r="F783" s="8">
        <v>173.05</v>
      </c>
      <c r="G783" s="9">
        <f>ROUND(E783*F783,2)</f>
        <v>3218.73</v>
      </c>
    </row>
    <row r="784" spans="1:7" ht="67.5" x14ac:dyDescent="0.25">
      <c r="A784" s="8"/>
      <c r="B784" s="8"/>
      <c r="C784" s="8"/>
      <c r="D784" s="8" t="s">
        <v>1090</v>
      </c>
      <c r="E784" s="8"/>
      <c r="F784" s="8"/>
      <c r="G784" s="8"/>
    </row>
    <row r="785" spans="1:7" x14ac:dyDescent="0.25">
      <c r="A785" s="7" t="s">
        <v>1091</v>
      </c>
      <c r="B785" s="8" t="s">
        <v>14</v>
      </c>
      <c r="C785" s="8" t="s">
        <v>192</v>
      </c>
      <c r="D785" s="8" t="s">
        <v>1092</v>
      </c>
      <c r="E785" s="8">
        <v>80.77</v>
      </c>
      <c r="F785" s="8">
        <v>214.9</v>
      </c>
      <c r="G785" s="9">
        <f>ROUND(E785*F785,2)</f>
        <v>17357.47</v>
      </c>
    </row>
    <row r="786" spans="1:7" ht="67.5" x14ac:dyDescent="0.25">
      <c r="A786" s="8"/>
      <c r="B786" s="8"/>
      <c r="C786" s="8"/>
      <c r="D786" s="8" t="s">
        <v>1093</v>
      </c>
      <c r="E786" s="8"/>
      <c r="F786" s="8"/>
      <c r="G786" s="8"/>
    </row>
    <row r="787" spans="1:7" x14ac:dyDescent="0.25">
      <c r="A787" s="7" t="s">
        <v>1094</v>
      </c>
      <c r="B787" s="8" t="s">
        <v>14</v>
      </c>
      <c r="C787" s="8" t="s">
        <v>192</v>
      </c>
      <c r="D787" s="8" t="s">
        <v>1095</v>
      </c>
      <c r="E787" s="8">
        <v>274.08999999999997</v>
      </c>
      <c r="F787" s="8">
        <v>16.2</v>
      </c>
      <c r="G787" s="9">
        <f>ROUND(E787*F787,2)</f>
        <v>4440.26</v>
      </c>
    </row>
    <row r="788" spans="1:7" ht="78.75" x14ac:dyDescent="0.25">
      <c r="A788" s="8"/>
      <c r="B788" s="8"/>
      <c r="C788" s="8"/>
      <c r="D788" s="8" t="s">
        <v>1096</v>
      </c>
      <c r="E788" s="8"/>
      <c r="F788" s="8"/>
      <c r="G788" s="8"/>
    </row>
    <row r="789" spans="1:7" x14ac:dyDescent="0.25">
      <c r="A789" s="7" t="s">
        <v>1097</v>
      </c>
      <c r="B789" s="8" t="s">
        <v>14</v>
      </c>
      <c r="C789" s="8" t="s">
        <v>192</v>
      </c>
      <c r="D789" s="8" t="s">
        <v>1098</v>
      </c>
      <c r="E789" s="8">
        <v>59.66</v>
      </c>
      <c r="F789" s="8">
        <v>16.920000000000002</v>
      </c>
      <c r="G789" s="9">
        <f>ROUND(E789*F789,2)</f>
        <v>1009.45</v>
      </c>
    </row>
    <row r="790" spans="1:7" ht="78.75" x14ac:dyDescent="0.25">
      <c r="A790" s="8"/>
      <c r="B790" s="8"/>
      <c r="C790" s="8"/>
      <c r="D790" s="8" t="s">
        <v>1099</v>
      </c>
      <c r="E790" s="8"/>
      <c r="F790" s="8"/>
      <c r="G790" s="8"/>
    </row>
    <row r="791" spans="1:7" x14ac:dyDescent="0.25">
      <c r="A791" s="7" t="s">
        <v>1100</v>
      </c>
      <c r="B791" s="8" t="s">
        <v>14</v>
      </c>
      <c r="C791" s="8" t="s">
        <v>192</v>
      </c>
      <c r="D791" s="8" t="s">
        <v>1101</v>
      </c>
      <c r="E791" s="8">
        <v>47.08</v>
      </c>
      <c r="F791" s="8">
        <v>20.83</v>
      </c>
      <c r="G791" s="9">
        <f>ROUND(E791*F791,2)</f>
        <v>980.68</v>
      </c>
    </row>
    <row r="792" spans="1:7" ht="78.75" x14ac:dyDescent="0.25">
      <c r="A792" s="8"/>
      <c r="B792" s="8"/>
      <c r="C792" s="8"/>
      <c r="D792" s="8" t="s">
        <v>1102</v>
      </c>
      <c r="E792" s="8"/>
      <c r="F792" s="8"/>
      <c r="G792" s="8"/>
    </row>
    <row r="793" spans="1:7" x14ac:dyDescent="0.25">
      <c r="A793" s="7" t="s">
        <v>1103</v>
      </c>
      <c r="B793" s="8" t="s">
        <v>14</v>
      </c>
      <c r="C793" s="8" t="s">
        <v>192</v>
      </c>
      <c r="D793" s="8" t="s">
        <v>1104</v>
      </c>
      <c r="E793" s="8">
        <v>2.2400000000000002</v>
      </c>
      <c r="F793" s="8">
        <v>57.9</v>
      </c>
      <c r="G793" s="9">
        <f>ROUND(E793*F793,2)</f>
        <v>129.69999999999999</v>
      </c>
    </row>
    <row r="794" spans="1:7" ht="78.75" x14ac:dyDescent="0.25">
      <c r="A794" s="8"/>
      <c r="B794" s="8"/>
      <c r="C794" s="8"/>
      <c r="D794" s="8" t="s">
        <v>1105</v>
      </c>
      <c r="E794" s="8"/>
      <c r="F794" s="8"/>
      <c r="G794" s="8"/>
    </row>
    <row r="795" spans="1:7" x14ac:dyDescent="0.25">
      <c r="A795" s="7" t="s">
        <v>1106</v>
      </c>
      <c r="B795" s="8" t="s">
        <v>14</v>
      </c>
      <c r="C795" s="8" t="s">
        <v>192</v>
      </c>
      <c r="D795" s="8" t="s">
        <v>1107</v>
      </c>
      <c r="E795" s="8">
        <v>241.23</v>
      </c>
      <c r="F795" s="8">
        <v>76.260000000000005</v>
      </c>
      <c r="G795" s="9">
        <f>ROUND(E795*F795,2)</f>
        <v>18396.2</v>
      </c>
    </row>
    <row r="796" spans="1:7" ht="78.75" x14ac:dyDescent="0.25">
      <c r="A796" s="8"/>
      <c r="B796" s="8"/>
      <c r="C796" s="8"/>
      <c r="D796" s="8" t="s">
        <v>1108</v>
      </c>
      <c r="E796" s="8"/>
      <c r="F796" s="8"/>
      <c r="G796" s="8"/>
    </row>
    <row r="797" spans="1:7" x14ac:dyDescent="0.25">
      <c r="A797" s="7" t="s">
        <v>1109</v>
      </c>
      <c r="B797" s="8" t="s">
        <v>14</v>
      </c>
      <c r="C797" s="8" t="s">
        <v>192</v>
      </c>
      <c r="D797" s="8" t="s">
        <v>1110</v>
      </c>
      <c r="E797" s="8">
        <v>157.32</v>
      </c>
      <c r="F797" s="8">
        <v>88.44</v>
      </c>
      <c r="G797" s="9">
        <f>ROUND(E797*F797,2)</f>
        <v>13913.38</v>
      </c>
    </row>
    <row r="798" spans="1:7" ht="78.75" x14ac:dyDescent="0.25">
      <c r="A798" s="8"/>
      <c r="B798" s="8"/>
      <c r="C798" s="8"/>
      <c r="D798" s="8" t="s">
        <v>1111</v>
      </c>
      <c r="E798" s="8"/>
      <c r="F798" s="8"/>
      <c r="G798" s="8"/>
    </row>
    <row r="799" spans="1:7" x14ac:dyDescent="0.25">
      <c r="A799" s="7" t="s">
        <v>1112</v>
      </c>
      <c r="B799" s="8" t="s">
        <v>14</v>
      </c>
      <c r="C799" s="8" t="s">
        <v>192</v>
      </c>
      <c r="D799" s="8" t="s">
        <v>1113</v>
      </c>
      <c r="E799" s="8">
        <v>4.91</v>
      </c>
      <c r="F799" s="8">
        <v>141.78</v>
      </c>
      <c r="G799" s="9">
        <f>ROUND(E799*F799,2)</f>
        <v>696.14</v>
      </c>
    </row>
    <row r="800" spans="1:7" ht="78.75" x14ac:dyDescent="0.25">
      <c r="A800" s="8"/>
      <c r="B800" s="8"/>
      <c r="C800" s="8"/>
      <c r="D800" s="8" t="s">
        <v>1114</v>
      </c>
      <c r="E800" s="8"/>
      <c r="F800" s="8"/>
      <c r="G800" s="8"/>
    </row>
    <row r="801" spans="1:7" x14ac:dyDescent="0.25">
      <c r="A801" s="7" t="s">
        <v>1115</v>
      </c>
      <c r="B801" s="8" t="s">
        <v>14</v>
      </c>
      <c r="C801" s="8" t="s">
        <v>4</v>
      </c>
      <c r="D801" s="8" t="s">
        <v>1116</v>
      </c>
      <c r="E801" s="8">
        <v>6</v>
      </c>
      <c r="F801" s="8">
        <v>1072.32</v>
      </c>
      <c r="G801" s="9">
        <f>ROUND(E801*F801,2)</f>
        <v>6433.92</v>
      </c>
    </row>
    <row r="802" spans="1:7" ht="67.5" x14ac:dyDescent="0.25">
      <c r="A802" s="8"/>
      <c r="B802" s="8"/>
      <c r="C802" s="8"/>
      <c r="D802" s="8" t="s">
        <v>1117</v>
      </c>
      <c r="E802" s="8"/>
      <c r="F802" s="8"/>
      <c r="G802" s="8"/>
    </row>
    <row r="803" spans="1:7" x14ac:dyDescent="0.25">
      <c r="A803" s="7" t="s">
        <v>1118</v>
      </c>
      <c r="B803" s="8" t="s">
        <v>14</v>
      </c>
      <c r="C803" s="8" t="s">
        <v>235</v>
      </c>
      <c r="D803" s="8" t="s">
        <v>1119</v>
      </c>
      <c r="E803" s="8">
        <v>4545</v>
      </c>
      <c r="F803" s="8">
        <v>42.59</v>
      </c>
      <c r="G803" s="9">
        <f>ROUND(E803*F803,2)</f>
        <v>193571.55</v>
      </c>
    </row>
    <row r="804" spans="1:7" ht="101.25" x14ac:dyDescent="0.25">
      <c r="A804" s="8"/>
      <c r="B804" s="8"/>
      <c r="C804" s="8"/>
      <c r="D804" s="8" t="s">
        <v>1120</v>
      </c>
      <c r="E804" s="8"/>
      <c r="F804" s="8"/>
      <c r="G804" s="8"/>
    </row>
    <row r="805" spans="1:7" x14ac:dyDescent="0.25">
      <c r="A805" s="7" t="s">
        <v>1121</v>
      </c>
      <c r="B805" s="8" t="s">
        <v>14</v>
      </c>
      <c r="C805" s="8" t="s">
        <v>192</v>
      </c>
      <c r="D805" s="8" t="s">
        <v>1122</v>
      </c>
      <c r="E805" s="8">
        <v>87.42</v>
      </c>
      <c r="F805" s="8">
        <v>20.51</v>
      </c>
      <c r="G805" s="9">
        <f>ROUND(E805*F805,2)</f>
        <v>1792.98</v>
      </c>
    </row>
    <row r="806" spans="1:7" ht="90" x14ac:dyDescent="0.25">
      <c r="A806" s="8"/>
      <c r="B806" s="8"/>
      <c r="C806" s="8"/>
      <c r="D806" s="8" t="s">
        <v>1123</v>
      </c>
      <c r="E806" s="8"/>
      <c r="F806" s="8"/>
      <c r="G806" s="8"/>
    </row>
    <row r="807" spans="1:7" x14ac:dyDescent="0.25">
      <c r="A807" s="7" t="s">
        <v>1124</v>
      </c>
      <c r="B807" s="8" t="s">
        <v>14</v>
      </c>
      <c r="C807" s="8" t="s">
        <v>192</v>
      </c>
      <c r="D807" s="8" t="s">
        <v>1125</v>
      </c>
      <c r="E807" s="8">
        <v>15.48</v>
      </c>
      <c r="F807" s="8">
        <v>32.76</v>
      </c>
      <c r="G807" s="9">
        <f>ROUND(E807*F807,2)</f>
        <v>507.12</v>
      </c>
    </row>
    <row r="808" spans="1:7" ht="90" x14ac:dyDescent="0.25">
      <c r="A808" s="8"/>
      <c r="B808" s="8"/>
      <c r="C808" s="8"/>
      <c r="D808" s="8" t="s">
        <v>1126</v>
      </c>
      <c r="E808" s="8"/>
      <c r="F808" s="8"/>
      <c r="G808" s="8"/>
    </row>
    <row r="809" spans="1:7" x14ac:dyDescent="0.25">
      <c r="A809" s="7" t="s">
        <v>1127</v>
      </c>
      <c r="B809" s="8" t="s">
        <v>14</v>
      </c>
      <c r="C809" s="8" t="s">
        <v>192</v>
      </c>
      <c r="D809" s="8" t="s">
        <v>1128</v>
      </c>
      <c r="E809" s="8">
        <v>90</v>
      </c>
      <c r="F809" s="8">
        <v>53.64</v>
      </c>
      <c r="G809" s="9">
        <f>ROUND(E809*F809,2)</f>
        <v>4827.6000000000004</v>
      </c>
    </row>
    <row r="810" spans="1:7" ht="78.75" x14ac:dyDescent="0.25">
      <c r="A810" s="8"/>
      <c r="B810" s="8"/>
      <c r="C810" s="8"/>
      <c r="D810" s="8" t="s">
        <v>1129</v>
      </c>
      <c r="E810" s="8"/>
      <c r="F810" s="8"/>
      <c r="G810" s="8"/>
    </row>
    <row r="811" spans="1:7" x14ac:dyDescent="0.25">
      <c r="A811" s="7" t="s">
        <v>1130</v>
      </c>
      <c r="B811" s="8" t="s">
        <v>14</v>
      </c>
      <c r="C811" s="8" t="s">
        <v>4</v>
      </c>
      <c r="D811" s="8" t="s">
        <v>1131</v>
      </c>
      <c r="E811" s="8">
        <v>6</v>
      </c>
      <c r="F811" s="8">
        <v>64.209999999999994</v>
      </c>
      <c r="G811" s="9">
        <f>ROUND(E811*F811,2)</f>
        <v>385.26</v>
      </c>
    </row>
    <row r="812" spans="1:7" ht="78.75" x14ac:dyDescent="0.25">
      <c r="A812" s="8"/>
      <c r="B812" s="8"/>
      <c r="C812" s="8"/>
      <c r="D812" s="8" t="s">
        <v>1132</v>
      </c>
      <c r="E812" s="8"/>
      <c r="F812" s="8"/>
      <c r="G812" s="8"/>
    </row>
    <row r="813" spans="1:7" x14ac:dyDescent="0.25">
      <c r="A813" s="7" t="s">
        <v>1133</v>
      </c>
      <c r="B813" s="8" t="s">
        <v>14</v>
      </c>
      <c r="C813" s="8" t="s">
        <v>4</v>
      </c>
      <c r="D813" s="8" t="s">
        <v>1134</v>
      </c>
      <c r="E813" s="8">
        <v>14</v>
      </c>
      <c r="F813" s="8">
        <v>81.52</v>
      </c>
      <c r="G813" s="9">
        <f>ROUND(E813*F813,2)</f>
        <v>1141.28</v>
      </c>
    </row>
    <row r="814" spans="1:7" ht="78.75" x14ac:dyDescent="0.25">
      <c r="A814" s="8"/>
      <c r="B814" s="8"/>
      <c r="C814" s="8"/>
      <c r="D814" s="8" t="s">
        <v>1135</v>
      </c>
      <c r="E814" s="8"/>
      <c r="F814" s="8"/>
      <c r="G814" s="8"/>
    </row>
    <row r="815" spans="1:7" x14ac:dyDescent="0.25">
      <c r="A815" s="7" t="s">
        <v>1136</v>
      </c>
      <c r="B815" s="8" t="s">
        <v>14</v>
      </c>
      <c r="C815" s="8" t="s">
        <v>4</v>
      </c>
      <c r="D815" s="8" t="s">
        <v>1137</v>
      </c>
      <c r="E815" s="8">
        <v>25</v>
      </c>
      <c r="F815" s="8">
        <v>27.54</v>
      </c>
      <c r="G815" s="9">
        <f>ROUND(E815*F815,2)</f>
        <v>688.5</v>
      </c>
    </row>
    <row r="816" spans="1:7" ht="67.5" x14ac:dyDescent="0.25">
      <c r="A816" s="8"/>
      <c r="B816" s="8"/>
      <c r="C816" s="8"/>
      <c r="D816" s="8" t="s">
        <v>1138</v>
      </c>
      <c r="E816" s="8"/>
      <c r="F816" s="8"/>
      <c r="G816" s="8"/>
    </row>
    <row r="817" spans="1:7" x14ac:dyDescent="0.25">
      <c r="A817" s="7" t="s">
        <v>1139</v>
      </c>
      <c r="B817" s="8" t="s">
        <v>14</v>
      </c>
      <c r="C817" s="8" t="s">
        <v>4</v>
      </c>
      <c r="D817" s="8" t="s">
        <v>1140</v>
      </c>
      <c r="E817" s="8">
        <v>18</v>
      </c>
      <c r="F817" s="8">
        <v>31.83</v>
      </c>
      <c r="G817" s="9">
        <f>ROUND(E817*F817,2)</f>
        <v>572.94000000000005</v>
      </c>
    </row>
    <row r="818" spans="1:7" ht="67.5" x14ac:dyDescent="0.25">
      <c r="A818" s="8"/>
      <c r="B818" s="8"/>
      <c r="C818" s="8"/>
      <c r="D818" s="8" t="s">
        <v>1141</v>
      </c>
      <c r="E818" s="8"/>
      <c r="F818" s="8"/>
      <c r="G818" s="8"/>
    </row>
    <row r="819" spans="1:7" x14ac:dyDescent="0.25">
      <c r="A819" s="7" t="s">
        <v>1142</v>
      </c>
      <c r="B819" s="8" t="s">
        <v>14</v>
      </c>
      <c r="C819" s="8" t="s">
        <v>4</v>
      </c>
      <c r="D819" s="8" t="s">
        <v>1143</v>
      </c>
      <c r="E819" s="8">
        <v>5</v>
      </c>
      <c r="F819" s="8">
        <v>36.61</v>
      </c>
      <c r="G819" s="9">
        <f>ROUND(E819*F819,2)</f>
        <v>183.05</v>
      </c>
    </row>
    <row r="820" spans="1:7" ht="67.5" x14ac:dyDescent="0.25">
      <c r="A820" s="8"/>
      <c r="B820" s="8"/>
      <c r="C820" s="8"/>
      <c r="D820" s="8" t="s">
        <v>1144</v>
      </c>
      <c r="E820" s="8"/>
      <c r="F820" s="8"/>
      <c r="G820" s="8"/>
    </row>
    <row r="821" spans="1:7" x14ac:dyDescent="0.25">
      <c r="A821" s="7" t="s">
        <v>1145</v>
      </c>
      <c r="B821" s="8" t="s">
        <v>14</v>
      </c>
      <c r="C821" s="8" t="s">
        <v>4</v>
      </c>
      <c r="D821" s="8" t="s">
        <v>1146</v>
      </c>
      <c r="E821" s="8">
        <v>2</v>
      </c>
      <c r="F821" s="8">
        <v>41.74</v>
      </c>
      <c r="G821" s="9">
        <f>ROUND(E821*F821,2)</f>
        <v>83.48</v>
      </c>
    </row>
    <row r="822" spans="1:7" ht="67.5" x14ac:dyDescent="0.25">
      <c r="A822" s="8"/>
      <c r="B822" s="8"/>
      <c r="C822" s="8"/>
      <c r="D822" s="8" t="s">
        <v>1147</v>
      </c>
      <c r="E822" s="8"/>
      <c r="F822" s="8"/>
      <c r="G822" s="8"/>
    </row>
    <row r="823" spans="1:7" x14ac:dyDescent="0.25">
      <c r="A823" s="7" t="s">
        <v>1148</v>
      </c>
      <c r="B823" s="8" t="s">
        <v>14</v>
      </c>
      <c r="C823" s="8" t="s">
        <v>4</v>
      </c>
      <c r="D823" s="8" t="s">
        <v>1149</v>
      </c>
      <c r="E823" s="8">
        <v>1</v>
      </c>
      <c r="F823" s="8">
        <v>39.1</v>
      </c>
      <c r="G823" s="9">
        <f>ROUND(E823*F823,2)</f>
        <v>39.1</v>
      </c>
    </row>
    <row r="824" spans="1:7" ht="67.5" x14ac:dyDescent="0.25">
      <c r="A824" s="8"/>
      <c r="B824" s="8"/>
      <c r="C824" s="8"/>
      <c r="D824" s="8" t="s">
        <v>1150</v>
      </c>
      <c r="E824" s="8"/>
      <c r="F824" s="8"/>
      <c r="G824" s="8"/>
    </row>
    <row r="825" spans="1:7" x14ac:dyDescent="0.25">
      <c r="A825" s="7" t="s">
        <v>1151</v>
      </c>
      <c r="B825" s="8" t="s">
        <v>14</v>
      </c>
      <c r="C825" s="8" t="s">
        <v>4</v>
      </c>
      <c r="D825" s="8" t="s">
        <v>1152</v>
      </c>
      <c r="E825" s="8">
        <v>5</v>
      </c>
      <c r="F825" s="8">
        <v>45.48</v>
      </c>
      <c r="G825" s="9">
        <f>ROUND(E825*F825,2)</f>
        <v>227.4</v>
      </c>
    </row>
    <row r="826" spans="1:7" ht="67.5" x14ac:dyDescent="0.25">
      <c r="A826" s="8"/>
      <c r="B826" s="8"/>
      <c r="C826" s="8"/>
      <c r="D826" s="8" t="s">
        <v>1153</v>
      </c>
      <c r="E826" s="8"/>
      <c r="F826" s="8"/>
      <c r="G826" s="8"/>
    </row>
    <row r="827" spans="1:7" x14ac:dyDescent="0.25">
      <c r="A827" s="7" t="s">
        <v>1154</v>
      </c>
      <c r="B827" s="8" t="s">
        <v>14</v>
      </c>
      <c r="C827" s="8" t="s">
        <v>4</v>
      </c>
      <c r="D827" s="8" t="s">
        <v>1155</v>
      </c>
      <c r="E827" s="8">
        <v>2</v>
      </c>
      <c r="F827" s="8">
        <v>52.19</v>
      </c>
      <c r="G827" s="9">
        <f>ROUND(E827*F827,2)</f>
        <v>104.38</v>
      </c>
    </row>
    <row r="828" spans="1:7" ht="67.5" x14ac:dyDescent="0.25">
      <c r="A828" s="8"/>
      <c r="B828" s="8"/>
      <c r="C828" s="8"/>
      <c r="D828" s="8" t="s">
        <v>1156</v>
      </c>
      <c r="E828" s="8"/>
      <c r="F828" s="8"/>
      <c r="G828" s="8"/>
    </row>
    <row r="829" spans="1:7" x14ac:dyDescent="0.25">
      <c r="A829" s="7" t="s">
        <v>1157</v>
      </c>
      <c r="B829" s="8" t="s">
        <v>14</v>
      </c>
      <c r="C829" s="8" t="s">
        <v>4</v>
      </c>
      <c r="D829" s="8" t="s">
        <v>1158</v>
      </c>
      <c r="E829" s="8">
        <v>8</v>
      </c>
      <c r="F829" s="8">
        <v>108.61</v>
      </c>
      <c r="G829" s="9">
        <f>ROUND(E829*F829,2)</f>
        <v>868.88</v>
      </c>
    </row>
    <row r="830" spans="1:7" ht="67.5" x14ac:dyDescent="0.25">
      <c r="A830" s="8"/>
      <c r="B830" s="8"/>
      <c r="C830" s="8"/>
      <c r="D830" s="8" t="s">
        <v>1159</v>
      </c>
      <c r="E830" s="8"/>
      <c r="F830" s="8"/>
      <c r="G830" s="8"/>
    </row>
    <row r="831" spans="1:7" x14ac:dyDescent="0.25">
      <c r="A831" s="7" t="s">
        <v>1160</v>
      </c>
      <c r="B831" s="8" t="s">
        <v>14</v>
      </c>
      <c r="C831" s="8" t="s">
        <v>71</v>
      </c>
      <c r="D831" s="8" t="s">
        <v>1161</v>
      </c>
      <c r="E831" s="8">
        <v>22</v>
      </c>
      <c r="F831" s="8">
        <v>167.84</v>
      </c>
      <c r="G831" s="9">
        <f>ROUND(E831*F831,2)</f>
        <v>3692.48</v>
      </c>
    </row>
    <row r="832" spans="1:7" ht="56.25" x14ac:dyDescent="0.25">
      <c r="A832" s="8"/>
      <c r="B832" s="8"/>
      <c r="C832" s="8"/>
      <c r="D832" s="8" t="s">
        <v>1162</v>
      </c>
      <c r="E832" s="8"/>
      <c r="F832" s="8"/>
      <c r="G832" s="8"/>
    </row>
    <row r="833" spans="1:7" x14ac:dyDescent="0.25">
      <c r="A833" s="7" t="s">
        <v>1163</v>
      </c>
      <c r="B833" s="8" t="s">
        <v>14</v>
      </c>
      <c r="C833" s="8" t="s">
        <v>71</v>
      </c>
      <c r="D833" s="8" t="s">
        <v>1164</v>
      </c>
      <c r="E833" s="8">
        <v>132.80000000000001</v>
      </c>
      <c r="F833" s="8">
        <v>167.84</v>
      </c>
      <c r="G833" s="9">
        <f>ROUND(E833*F833,2)</f>
        <v>22289.15</v>
      </c>
    </row>
    <row r="834" spans="1:7" ht="56.25" x14ac:dyDescent="0.25">
      <c r="A834" s="8"/>
      <c r="B834" s="8"/>
      <c r="C834" s="8"/>
      <c r="D834" s="8" t="s">
        <v>1165</v>
      </c>
      <c r="E834" s="8"/>
      <c r="F834" s="8"/>
      <c r="G834" s="8"/>
    </row>
    <row r="835" spans="1:7" x14ac:dyDescent="0.25">
      <c r="A835" s="7" t="s">
        <v>1166</v>
      </c>
      <c r="B835" s="8" t="s">
        <v>14</v>
      </c>
      <c r="C835" s="8" t="s">
        <v>4</v>
      </c>
      <c r="D835" s="8" t="s">
        <v>1167</v>
      </c>
      <c r="E835" s="8">
        <v>36</v>
      </c>
      <c r="F835" s="8">
        <v>695.48</v>
      </c>
      <c r="G835" s="9">
        <f>ROUND(E835*F835,2)</f>
        <v>25037.279999999999</v>
      </c>
    </row>
    <row r="836" spans="1:7" ht="67.5" x14ac:dyDescent="0.25">
      <c r="A836" s="8"/>
      <c r="B836" s="8"/>
      <c r="C836" s="8"/>
      <c r="D836" s="8" t="s">
        <v>1168</v>
      </c>
      <c r="E836" s="8"/>
      <c r="F836" s="8"/>
      <c r="G836" s="8"/>
    </row>
    <row r="837" spans="1:7" x14ac:dyDescent="0.25">
      <c r="A837" s="7" t="s">
        <v>1169</v>
      </c>
      <c r="B837" s="8" t="s">
        <v>14</v>
      </c>
      <c r="C837" s="8" t="s">
        <v>4</v>
      </c>
      <c r="D837" s="8" t="s">
        <v>1170</v>
      </c>
      <c r="E837" s="8">
        <v>3</v>
      </c>
      <c r="F837" s="8">
        <v>1713.52</v>
      </c>
      <c r="G837" s="9">
        <f>ROUND(E837*F837,2)</f>
        <v>5140.5600000000004</v>
      </c>
    </row>
    <row r="838" spans="1:7" ht="101.25" x14ac:dyDescent="0.25">
      <c r="A838" s="8"/>
      <c r="B838" s="8"/>
      <c r="C838" s="8"/>
      <c r="D838" s="8" t="s">
        <v>1171</v>
      </c>
      <c r="E838" s="8"/>
      <c r="F838" s="8"/>
      <c r="G838" s="8"/>
    </row>
    <row r="839" spans="1:7" x14ac:dyDescent="0.25">
      <c r="A839" s="7" t="s">
        <v>1172</v>
      </c>
      <c r="B839" s="8" t="s">
        <v>14</v>
      </c>
      <c r="C839" s="8" t="s">
        <v>4</v>
      </c>
      <c r="D839" s="8" t="s">
        <v>1173</v>
      </c>
      <c r="E839" s="8">
        <v>1</v>
      </c>
      <c r="F839" s="8">
        <v>1810</v>
      </c>
      <c r="G839" s="9">
        <f>ROUND(E839*F839,2)</f>
        <v>1810</v>
      </c>
    </row>
    <row r="840" spans="1:7" ht="112.5" x14ac:dyDescent="0.25">
      <c r="A840" s="8"/>
      <c r="B840" s="8"/>
      <c r="C840" s="8"/>
      <c r="D840" s="8" t="s">
        <v>1174</v>
      </c>
      <c r="E840" s="8"/>
      <c r="F840" s="8"/>
      <c r="G840" s="8"/>
    </row>
    <row r="841" spans="1:7" x14ac:dyDescent="0.25">
      <c r="A841" s="7" t="s">
        <v>1175</v>
      </c>
      <c r="B841" s="8" t="s">
        <v>14</v>
      </c>
      <c r="C841" s="8" t="s">
        <v>4</v>
      </c>
      <c r="D841" s="8" t="s">
        <v>1173</v>
      </c>
      <c r="E841" s="8">
        <v>1</v>
      </c>
      <c r="F841" s="8">
        <v>3762.29</v>
      </c>
      <c r="G841" s="9">
        <f>ROUND(E841*F841,2)</f>
        <v>3762.29</v>
      </c>
    </row>
    <row r="842" spans="1:7" ht="123.75" x14ac:dyDescent="0.25">
      <c r="A842" s="8"/>
      <c r="B842" s="8"/>
      <c r="C842" s="8"/>
      <c r="D842" s="8" t="s">
        <v>1176</v>
      </c>
      <c r="E842" s="8"/>
      <c r="F842" s="8"/>
      <c r="G842" s="8"/>
    </row>
    <row r="843" spans="1:7" x14ac:dyDescent="0.25">
      <c r="A843" s="7" t="s">
        <v>1177</v>
      </c>
      <c r="B843" s="8" t="s">
        <v>14</v>
      </c>
      <c r="C843" s="8" t="s">
        <v>4</v>
      </c>
      <c r="D843" s="8" t="s">
        <v>1178</v>
      </c>
      <c r="E843" s="8">
        <v>4</v>
      </c>
      <c r="F843" s="8">
        <v>16088.82</v>
      </c>
      <c r="G843" s="9">
        <f>ROUND(E843*F843,2)</f>
        <v>64355.28</v>
      </c>
    </row>
    <row r="844" spans="1:7" ht="135" x14ac:dyDescent="0.25">
      <c r="A844" s="8"/>
      <c r="B844" s="8"/>
      <c r="C844" s="8"/>
      <c r="D844" s="8" t="s">
        <v>1179</v>
      </c>
      <c r="E844" s="8"/>
      <c r="F844" s="8"/>
      <c r="G844" s="8"/>
    </row>
    <row r="845" spans="1:7" x14ac:dyDescent="0.25">
      <c r="A845" s="8"/>
      <c r="B845" s="8"/>
      <c r="C845" s="8"/>
      <c r="D845" s="10" t="s">
        <v>1180</v>
      </c>
      <c r="E845" s="8">
        <v>1</v>
      </c>
      <c r="F845" s="11">
        <f>G769+G771+G773+G775+G777+G779+G781+G783+G785+G787+G789+G791+G793+G795+G797+G799+G801+G803+G805+G807+G809+G811+G813+G815+G817+G819+G821+G823+G825+G827+G829+G831+G833+G835+G837+G839+G841+G843</f>
        <v>411321.45</v>
      </c>
      <c r="G845" s="11">
        <f>ROUND(E845*F845,2)</f>
        <v>411321.45</v>
      </c>
    </row>
    <row r="846" spans="1:7" ht="0.95" customHeight="1" x14ac:dyDescent="0.25">
      <c r="A846" s="12"/>
      <c r="B846" s="12"/>
      <c r="C846" s="12"/>
      <c r="D846" s="12"/>
      <c r="E846" s="12"/>
      <c r="F846" s="12"/>
      <c r="G846" s="12"/>
    </row>
    <row r="847" spans="1:7" x14ac:dyDescent="0.25">
      <c r="A847" s="5" t="s">
        <v>1181</v>
      </c>
      <c r="B847" s="5" t="s">
        <v>10</v>
      </c>
      <c r="C847" s="5" t="s">
        <v>11</v>
      </c>
      <c r="D847" s="5" t="s">
        <v>1182</v>
      </c>
      <c r="E847" s="6">
        <f>E906</f>
        <v>1</v>
      </c>
      <c r="F847" s="6">
        <f>F906</f>
        <v>86045.09</v>
      </c>
      <c r="G847" s="6">
        <f>G906</f>
        <v>86045.09</v>
      </c>
    </row>
    <row r="848" spans="1:7" x14ac:dyDescent="0.25">
      <c r="A848" s="13" t="s">
        <v>1183</v>
      </c>
      <c r="B848" s="13" t="s">
        <v>10</v>
      </c>
      <c r="C848" s="13" t="s">
        <v>11</v>
      </c>
      <c r="D848" s="13" t="s">
        <v>1184</v>
      </c>
      <c r="E848" s="14">
        <f>E897</f>
        <v>1</v>
      </c>
      <c r="F848" s="14">
        <f>F897</f>
        <v>82782.960000000006</v>
      </c>
      <c r="G848" s="14">
        <f>G897</f>
        <v>82782.960000000006</v>
      </c>
    </row>
    <row r="849" spans="1:7" x14ac:dyDescent="0.25">
      <c r="A849" s="7" t="s">
        <v>1185</v>
      </c>
      <c r="B849" s="8" t="s">
        <v>14</v>
      </c>
      <c r="C849" s="8" t="s">
        <v>4</v>
      </c>
      <c r="D849" s="8" t="s">
        <v>1186</v>
      </c>
      <c r="E849" s="8">
        <v>76</v>
      </c>
      <c r="F849" s="8">
        <v>63.66</v>
      </c>
      <c r="G849" s="9">
        <f>ROUND(E849*F849,2)</f>
        <v>4838.16</v>
      </c>
    </row>
    <row r="850" spans="1:7" ht="101.25" x14ac:dyDescent="0.25">
      <c r="A850" s="8"/>
      <c r="B850" s="8"/>
      <c r="C850" s="8"/>
      <c r="D850" s="8" t="s">
        <v>1187</v>
      </c>
      <c r="E850" s="8"/>
      <c r="F850" s="8"/>
      <c r="G850" s="8"/>
    </row>
    <row r="851" spans="1:7" x14ac:dyDescent="0.25">
      <c r="A851" s="7" t="s">
        <v>1188</v>
      </c>
      <c r="B851" s="8" t="s">
        <v>14</v>
      </c>
      <c r="C851" s="8" t="s">
        <v>4</v>
      </c>
      <c r="D851" s="8" t="s">
        <v>1189</v>
      </c>
      <c r="E851" s="8">
        <v>4</v>
      </c>
      <c r="F851" s="8">
        <v>56.81</v>
      </c>
      <c r="G851" s="9">
        <f>ROUND(E851*F851,2)</f>
        <v>227.24</v>
      </c>
    </row>
    <row r="852" spans="1:7" ht="90" x14ac:dyDescent="0.25">
      <c r="A852" s="8"/>
      <c r="B852" s="8"/>
      <c r="C852" s="8"/>
      <c r="D852" s="8" t="s">
        <v>1190</v>
      </c>
      <c r="E852" s="8"/>
      <c r="F852" s="8"/>
      <c r="G852" s="8"/>
    </row>
    <row r="853" spans="1:7" x14ac:dyDescent="0.25">
      <c r="A853" s="7" t="s">
        <v>1191</v>
      </c>
      <c r="B853" s="8" t="s">
        <v>14</v>
      </c>
      <c r="C853" s="8" t="s">
        <v>4</v>
      </c>
      <c r="D853" s="8" t="s">
        <v>1192</v>
      </c>
      <c r="E853" s="8">
        <v>1</v>
      </c>
      <c r="F853" s="8">
        <v>2405.91</v>
      </c>
      <c r="G853" s="9">
        <f>ROUND(E853*F853,2)</f>
        <v>2405.91</v>
      </c>
    </row>
    <row r="854" spans="1:7" ht="123.75" x14ac:dyDescent="0.25">
      <c r="A854" s="8"/>
      <c r="B854" s="8"/>
      <c r="C854" s="8"/>
      <c r="D854" s="8" t="s">
        <v>1193</v>
      </c>
      <c r="E854" s="8"/>
      <c r="F854" s="8"/>
      <c r="G854" s="8"/>
    </row>
    <row r="855" spans="1:7" x14ac:dyDescent="0.25">
      <c r="A855" s="7" t="s">
        <v>1194</v>
      </c>
      <c r="B855" s="8" t="s">
        <v>14</v>
      </c>
      <c r="C855" s="8" t="s">
        <v>4</v>
      </c>
      <c r="D855" s="8" t="s">
        <v>1195</v>
      </c>
      <c r="E855" s="8">
        <v>66</v>
      </c>
      <c r="F855" s="8">
        <v>83.54</v>
      </c>
      <c r="G855" s="9">
        <f>ROUND(E855*F855,2)</f>
        <v>5513.64</v>
      </c>
    </row>
    <row r="856" spans="1:7" ht="101.25" x14ac:dyDescent="0.25">
      <c r="A856" s="8"/>
      <c r="B856" s="8"/>
      <c r="C856" s="8"/>
      <c r="D856" s="8" t="s">
        <v>1196</v>
      </c>
      <c r="E856" s="8"/>
      <c r="F856" s="8"/>
      <c r="G856" s="8"/>
    </row>
    <row r="857" spans="1:7" x14ac:dyDescent="0.25">
      <c r="A857" s="7" t="s">
        <v>1197</v>
      </c>
      <c r="B857" s="8" t="s">
        <v>14</v>
      </c>
      <c r="C857" s="8" t="s">
        <v>4</v>
      </c>
      <c r="D857" s="8" t="s">
        <v>1198</v>
      </c>
      <c r="E857" s="8">
        <v>47</v>
      </c>
      <c r="F857" s="8">
        <v>76.31</v>
      </c>
      <c r="G857" s="9">
        <f>ROUND(E857*F857,2)</f>
        <v>3586.57</v>
      </c>
    </row>
    <row r="858" spans="1:7" ht="101.25" x14ac:dyDescent="0.25">
      <c r="A858" s="8"/>
      <c r="B858" s="8"/>
      <c r="C858" s="8"/>
      <c r="D858" s="8" t="s">
        <v>1199</v>
      </c>
      <c r="E858" s="8"/>
      <c r="F858" s="8"/>
      <c r="G858" s="8"/>
    </row>
    <row r="859" spans="1:7" x14ac:dyDescent="0.25">
      <c r="A859" s="7" t="s">
        <v>1200</v>
      </c>
      <c r="B859" s="8" t="s">
        <v>14</v>
      </c>
      <c r="C859" s="8" t="s">
        <v>4</v>
      </c>
      <c r="D859" s="8" t="s">
        <v>1201</v>
      </c>
      <c r="E859" s="8">
        <v>4</v>
      </c>
      <c r="F859" s="8">
        <v>79.02</v>
      </c>
      <c r="G859" s="9">
        <f>ROUND(E859*F859,2)</f>
        <v>316.08</v>
      </c>
    </row>
    <row r="860" spans="1:7" ht="90" x14ac:dyDescent="0.25">
      <c r="A860" s="8"/>
      <c r="B860" s="8"/>
      <c r="C860" s="8"/>
      <c r="D860" s="8" t="s">
        <v>1202</v>
      </c>
      <c r="E860" s="8"/>
      <c r="F860" s="8"/>
      <c r="G860" s="8"/>
    </row>
    <row r="861" spans="1:7" x14ac:dyDescent="0.25">
      <c r="A861" s="7" t="s">
        <v>1203</v>
      </c>
      <c r="B861" s="8" t="s">
        <v>14</v>
      </c>
      <c r="C861" s="8" t="s">
        <v>4</v>
      </c>
      <c r="D861" s="8" t="s">
        <v>1204</v>
      </c>
      <c r="E861" s="8">
        <v>18</v>
      </c>
      <c r="F861" s="8">
        <v>621.15</v>
      </c>
      <c r="G861" s="9">
        <f>ROUND(E861*F861,2)</f>
        <v>11180.7</v>
      </c>
    </row>
    <row r="862" spans="1:7" ht="112.5" x14ac:dyDescent="0.25">
      <c r="A862" s="8"/>
      <c r="B862" s="8"/>
      <c r="C862" s="8"/>
      <c r="D862" s="8" t="s">
        <v>1205</v>
      </c>
      <c r="E862" s="8"/>
      <c r="F862" s="8"/>
      <c r="G862" s="8"/>
    </row>
    <row r="863" spans="1:7" x14ac:dyDescent="0.25">
      <c r="A863" s="7" t="s">
        <v>1206</v>
      </c>
      <c r="B863" s="8" t="s">
        <v>14</v>
      </c>
      <c r="C863" s="8" t="s">
        <v>4</v>
      </c>
      <c r="D863" s="8" t="s">
        <v>1207</v>
      </c>
      <c r="E863" s="8">
        <v>25</v>
      </c>
      <c r="F863" s="8">
        <v>60.06</v>
      </c>
      <c r="G863" s="9">
        <f>ROUND(E863*F863,2)</f>
        <v>1501.5</v>
      </c>
    </row>
    <row r="864" spans="1:7" ht="56.25" x14ac:dyDescent="0.25">
      <c r="A864" s="8"/>
      <c r="B864" s="8"/>
      <c r="C864" s="8"/>
      <c r="D864" s="8" t="s">
        <v>1208</v>
      </c>
      <c r="E864" s="8"/>
      <c r="F864" s="8"/>
      <c r="G864" s="8"/>
    </row>
    <row r="865" spans="1:7" x14ac:dyDescent="0.25">
      <c r="A865" s="7" t="s">
        <v>1209</v>
      </c>
      <c r="B865" s="8" t="s">
        <v>14</v>
      </c>
      <c r="C865" s="8" t="s">
        <v>4</v>
      </c>
      <c r="D865" s="8" t="s">
        <v>1210</v>
      </c>
      <c r="E865" s="8">
        <v>7</v>
      </c>
      <c r="F865" s="8">
        <v>155.78</v>
      </c>
      <c r="G865" s="9">
        <f>ROUND(E865*F865,2)</f>
        <v>1090.46</v>
      </c>
    </row>
    <row r="866" spans="1:7" ht="56.25" x14ac:dyDescent="0.25">
      <c r="A866" s="8"/>
      <c r="B866" s="8"/>
      <c r="C866" s="8"/>
      <c r="D866" s="8" t="s">
        <v>1211</v>
      </c>
      <c r="E866" s="8"/>
      <c r="F866" s="8"/>
      <c r="G866" s="8"/>
    </row>
    <row r="867" spans="1:7" x14ac:dyDescent="0.25">
      <c r="A867" s="7" t="s">
        <v>1212</v>
      </c>
      <c r="B867" s="8" t="s">
        <v>14</v>
      </c>
      <c r="C867" s="8" t="s">
        <v>192</v>
      </c>
      <c r="D867" s="8" t="s">
        <v>1213</v>
      </c>
      <c r="E867" s="8">
        <v>2300</v>
      </c>
      <c r="F867" s="8">
        <v>4.66</v>
      </c>
      <c r="G867" s="9">
        <f>ROUND(E867*F867,2)</f>
        <v>10718</v>
      </c>
    </row>
    <row r="868" spans="1:7" ht="90" x14ac:dyDescent="0.25">
      <c r="A868" s="8"/>
      <c r="B868" s="8"/>
      <c r="C868" s="8"/>
      <c r="D868" s="8" t="s">
        <v>1214</v>
      </c>
      <c r="E868" s="8"/>
      <c r="F868" s="8"/>
      <c r="G868" s="8"/>
    </row>
    <row r="869" spans="1:7" x14ac:dyDescent="0.25">
      <c r="A869" s="7" t="s">
        <v>1215</v>
      </c>
      <c r="B869" s="8" t="s">
        <v>14</v>
      </c>
      <c r="C869" s="8" t="s">
        <v>192</v>
      </c>
      <c r="D869" s="8" t="s">
        <v>1216</v>
      </c>
      <c r="E869" s="8">
        <v>10</v>
      </c>
      <c r="F869" s="8">
        <v>5.13</v>
      </c>
      <c r="G869" s="9">
        <f>ROUND(E869*F869,2)</f>
        <v>51.3</v>
      </c>
    </row>
    <row r="870" spans="1:7" ht="90" x14ac:dyDescent="0.25">
      <c r="A870" s="8"/>
      <c r="B870" s="8"/>
      <c r="C870" s="8"/>
      <c r="D870" s="8" t="s">
        <v>1217</v>
      </c>
      <c r="E870" s="8"/>
      <c r="F870" s="8"/>
      <c r="G870" s="8"/>
    </row>
    <row r="871" spans="1:7" x14ac:dyDescent="0.25">
      <c r="A871" s="7" t="s">
        <v>1218</v>
      </c>
      <c r="B871" s="8" t="s">
        <v>14</v>
      </c>
      <c r="C871" s="8" t="s">
        <v>192</v>
      </c>
      <c r="D871" s="8" t="s">
        <v>1219</v>
      </c>
      <c r="E871" s="8">
        <v>1200</v>
      </c>
      <c r="F871" s="8">
        <v>1.33</v>
      </c>
      <c r="G871" s="9">
        <f>ROUND(E871*F871,2)</f>
        <v>1596</v>
      </c>
    </row>
    <row r="872" spans="1:7" ht="67.5" x14ac:dyDescent="0.25">
      <c r="A872" s="8"/>
      <c r="B872" s="8"/>
      <c r="C872" s="8"/>
      <c r="D872" s="8" t="s">
        <v>1220</v>
      </c>
      <c r="E872" s="8"/>
      <c r="F872" s="8"/>
      <c r="G872" s="8"/>
    </row>
    <row r="873" spans="1:7" x14ac:dyDescent="0.25">
      <c r="A873" s="7" t="s">
        <v>1221</v>
      </c>
      <c r="B873" s="8" t="s">
        <v>14</v>
      </c>
      <c r="C873" s="8" t="s">
        <v>192</v>
      </c>
      <c r="D873" s="8" t="s">
        <v>1222</v>
      </c>
      <c r="E873" s="8">
        <v>800</v>
      </c>
      <c r="F873" s="8">
        <v>6.02</v>
      </c>
      <c r="G873" s="9">
        <f>ROUND(E873*F873,2)</f>
        <v>4816</v>
      </c>
    </row>
    <row r="874" spans="1:7" ht="67.5" x14ac:dyDescent="0.25">
      <c r="A874" s="8"/>
      <c r="B874" s="8"/>
      <c r="C874" s="8"/>
      <c r="D874" s="8" t="s">
        <v>1223</v>
      </c>
      <c r="E874" s="8"/>
      <c r="F874" s="8"/>
      <c r="G874" s="8"/>
    </row>
    <row r="875" spans="1:7" x14ac:dyDescent="0.25">
      <c r="A875" s="7" t="s">
        <v>1224</v>
      </c>
      <c r="B875" s="8" t="s">
        <v>14</v>
      </c>
      <c r="C875" s="8" t="s">
        <v>4</v>
      </c>
      <c r="D875" s="8" t="s">
        <v>1225</v>
      </c>
      <c r="E875" s="8">
        <v>1</v>
      </c>
      <c r="F875" s="8">
        <v>1747.76</v>
      </c>
      <c r="G875" s="9">
        <f>ROUND(E875*F875,2)</f>
        <v>1747.76</v>
      </c>
    </row>
    <row r="876" spans="1:7" ht="225" x14ac:dyDescent="0.25">
      <c r="A876" s="8"/>
      <c r="B876" s="8"/>
      <c r="C876" s="8"/>
      <c r="D876" s="8" t="s">
        <v>1226</v>
      </c>
      <c r="E876" s="8"/>
      <c r="F876" s="8"/>
      <c r="G876" s="8"/>
    </row>
    <row r="877" spans="1:7" x14ac:dyDescent="0.25">
      <c r="A877" s="7" t="s">
        <v>1227</v>
      </c>
      <c r="B877" s="8" t="s">
        <v>14</v>
      </c>
      <c r="C877" s="8" t="s">
        <v>4</v>
      </c>
      <c r="D877" s="8" t="s">
        <v>1228</v>
      </c>
      <c r="E877" s="8">
        <v>1</v>
      </c>
      <c r="F877" s="8">
        <v>26216.43</v>
      </c>
      <c r="G877" s="9">
        <f>ROUND(E877*F877,2)</f>
        <v>26216.43</v>
      </c>
    </row>
    <row r="878" spans="1:7" ht="371.25" x14ac:dyDescent="0.25">
      <c r="A878" s="8"/>
      <c r="B878" s="8"/>
      <c r="C878" s="8"/>
      <c r="D878" s="8" t="s">
        <v>1229</v>
      </c>
      <c r="E878" s="8"/>
      <c r="F878" s="8"/>
      <c r="G878" s="8"/>
    </row>
    <row r="879" spans="1:7" x14ac:dyDescent="0.25">
      <c r="A879" s="7" t="s">
        <v>1230</v>
      </c>
      <c r="B879" s="8" t="s">
        <v>14</v>
      </c>
      <c r="C879" s="8" t="s">
        <v>4</v>
      </c>
      <c r="D879" s="8" t="s">
        <v>1231</v>
      </c>
      <c r="E879" s="8">
        <v>21</v>
      </c>
      <c r="F879" s="8">
        <v>43.4</v>
      </c>
      <c r="G879" s="9">
        <f>ROUND(E879*F879,2)</f>
        <v>911.4</v>
      </c>
    </row>
    <row r="880" spans="1:7" ht="67.5" x14ac:dyDescent="0.25">
      <c r="A880" s="8"/>
      <c r="B880" s="8"/>
      <c r="C880" s="8"/>
      <c r="D880" s="8" t="s">
        <v>1232</v>
      </c>
      <c r="E880" s="8"/>
      <c r="F880" s="8"/>
      <c r="G880" s="8"/>
    </row>
    <row r="881" spans="1:7" x14ac:dyDescent="0.25">
      <c r="A881" s="7" t="s">
        <v>1233</v>
      </c>
      <c r="B881" s="8" t="s">
        <v>14</v>
      </c>
      <c r="C881" s="8" t="s">
        <v>4</v>
      </c>
      <c r="D881" s="8" t="s">
        <v>1234</v>
      </c>
      <c r="E881" s="8">
        <v>4</v>
      </c>
      <c r="F881" s="8">
        <v>135.22999999999999</v>
      </c>
      <c r="G881" s="9">
        <f>ROUND(E881*F881,2)</f>
        <v>540.91999999999996</v>
      </c>
    </row>
    <row r="882" spans="1:7" ht="67.5" x14ac:dyDescent="0.25">
      <c r="A882" s="8"/>
      <c r="B882" s="8"/>
      <c r="C882" s="8"/>
      <c r="D882" s="8" t="s">
        <v>1235</v>
      </c>
      <c r="E882" s="8"/>
      <c r="F882" s="8"/>
      <c r="G882" s="8"/>
    </row>
    <row r="883" spans="1:7" x14ac:dyDescent="0.25">
      <c r="A883" s="7" t="s">
        <v>1236</v>
      </c>
      <c r="B883" s="8" t="s">
        <v>14</v>
      </c>
      <c r="C883" s="8" t="s">
        <v>4</v>
      </c>
      <c r="D883" s="8" t="s">
        <v>1237</v>
      </c>
      <c r="E883" s="8">
        <v>3</v>
      </c>
      <c r="F883" s="8">
        <v>93.13</v>
      </c>
      <c r="G883" s="9">
        <f>ROUND(E883*F883,2)</f>
        <v>279.39</v>
      </c>
    </row>
    <row r="884" spans="1:7" ht="56.25" x14ac:dyDescent="0.25">
      <c r="A884" s="8"/>
      <c r="B884" s="8"/>
      <c r="C884" s="8"/>
      <c r="D884" s="8" t="s">
        <v>1238</v>
      </c>
      <c r="E884" s="8"/>
      <c r="F884" s="8"/>
      <c r="G884" s="8"/>
    </row>
    <row r="885" spans="1:7" x14ac:dyDescent="0.25">
      <c r="A885" s="7" t="s">
        <v>1239</v>
      </c>
      <c r="B885" s="8" t="s">
        <v>14</v>
      </c>
      <c r="C885" s="8" t="s">
        <v>192</v>
      </c>
      <c r="D885" s="8" t="s">
        <v>1240</v>
      </c>
      <c r="E885" s="8">
        <v>24.8</v>
      </c>
      <c r="F885" s="8">
        <v>4.7699999999999996</v>
      </c>
      <c r="G885" s="9">
        <f>ROUND(E885*F885,2)</f>
        <v>118.3</v>
      </c>
    </row>
    <row r="886" spans="1:7" ht="78.75" x14ac:dyDescent="0.25">
      <c r="A886" s="8"/>
      <c r="B886" s="8"/>
      <c r="C886" s="8"/>
      <c r="D886" s="8" t="s">
        <v>1241</v>
      </c>
      <c r="E886" s="8"/>
      <c r="F886" s="8"/>
      <c r="G886" s="8"/>
    </row>
    <row r="887" spans="1:7" x14ac:dyDescent="0.25">
      <c r="A887" s="7" t="s">
        <v>1242</v>
      </c>
      <c r="B887" s="8" t="s">
        <v>14</v>
      </c>
      <c r="C887" s="8" t="s">
        <v>4</v>
      </c>
      <c r="D887" s="8" t="s">
        <v>1243</v>
      </c>
      <c r="E887" s="8">
        <v>6</v>
      </c>
      <c r="F887" s="8">
        <v>21.49</v>
      </c>
      <c r="G887" s="9">
        <f>ROUND(E887*F887,2)</f>
        <v>128.94</v>
      </c>
    </row>
    <row r="888" spans="1:7" ht="90" x14ac:dyDescent="0.25">
      <c r="A888" s="8"/>
      <c r="B888" s="8"/>
      <c r="C888" s="8"/>
      <c r="D888" s="8" t="s">
        <v>1244</v>
      </c>
      <c r="E888" s="8"/>
      <c r="F888" s="8"/>
      <c r="G888" s="8"/>
    </row>
    <row r="889" spans="1:7" x14ac:dyDescent="0.25">
      <c r="A889" s="7" t="s">
        <v>1245</v>
      </c>
      <c r="B889" s="8" t="s">
        <v>14</v>
      </c>
      <c r="C889" s="8" t="s">
        <v>192</v>
      </c>
      <c r="D889" s="8" t="s">
        <v>1246</v>
      </c>
      <c r="E889" s="8">
        <v>77.099999999999994</v>
      </c>
      <c r="F889" s="8">
        <v>29.22</v>
      </c>
      <c r="G889" s="9">
        <f>ROUND(E889*F889,2)</f>
        <v>2252.86</v>
      </c>
    </row>
    <row r="890" spans="1:7" ht="90" x14ac:dyDescent="0.25">
      <c r="A890" s="8"/>
      <c r="B890" s="8"/>
      <c r="C890" s="8"/>
      <c r="D890" s="8" t="s">
        <v>1247</v>
      </c>
      <c r="E890" s="8"/>
      <c r="F890" s="8"/>
      <c r="G890" s="8"/>
    </row>
    <row r="891" spans="1:7" x14ac:dyDescent="0.25">
      <c r="A891" s="7" t="s">
        <v>1248</v>
      </c>
      <c r="B891" s="8" t="s">
        <v>14</v>
      </c>
      <c r="C891" s="8" t="s">
        <v>192</v>
      </c>
      <c r="D891" s="8" t="s">
        <v>1249</v>
      </c>
      <c r="E891" s="8">
        <v>8.9499999999999993</v>
      </c>
      <c r="F891" s="8">
        <v>35.659999999999997</v>
      </c>
      <c r="G891" s="9">
        <f>ROUND(E891*F891,2)</f>
        <v>319.16000000000003</v>
      </c>
    </row>
    <row r="892" spans="1:7" ht="90" x14ac:dyDescent="0.25">
      <c r="A892" s="8"/>
      <c r="B892" s="8"/>
      <c r="C892" s="8"/>
      <c r="D892" s="8" t="s">
        <v>1250</v>
      </c>
      <c r="E892" s="8"/>
      <c r="F892" s="8"/>
      <c r="G892" s="8"/>
    </row>
    <row r="893" spans="1:7" x14ac:dyDescent="0.25">
      <c r="A893" s="7" t="s">
        <v>1251</v>
      </c>
      <c r="B893" s="8" t="s">
        <v>14</v>
      </c>
      <c r="C893" s="8" t="s">
        <v>4</v>
      </c>
      <c r="D893" s="8" t="s">
        <v>1252</v>
      </c>
      <c r="E893" s="8">
        <v>3</v>
      </c>
      <c r="F893" s="8">
        <v>546.58000000000004</v>
      </c>
      <c r="G893" s="9">
        <f>ROUND(E893*F893,2)</f>
        <v>1639.74</v>
      </c>
    </row>
    <row r="894" spans="1:7" ht="78.75" x14ac:dyDescent="0.25">
      <c r="A894" s="8"/>
      <c r="B894" s="8"/>
      <c r="C894" s="8"/>
      <c r="D894" s="8" t="s">
        <v>1253</v>
      </c>
      <c r="E894" s="8"/>
      <c r="F894" s="8"/>
      <c r="G894" s="8"/>
    </row>
    <row r="895" spans="1:7" x14ac:dyDescent="0.25">
      <c r="A895" s="7" t="s">
        <v>1254</v>
      </c>
      <c r="B895" s="8" t="s">
        <v>14</v>
      </c>
      <c r="C895" s="8" t="s">
        <v>4</v>
      </c>
      <c r="D895" s="8" t="s">
        <v>1255</v>
      </c>
      <c r="E895" s="8">
        <v>1</v>
      </c>
      <c r="F895" s="8">
        <v>786.5</v>
      </c>
      <c r="G895" s="9">
        <f>ROUND(E895*F895,2)</f>
        <v>786.5</v>
      </c>
    </row>
    <row r="896" spans="1:7" ht="146.25" x14ac:dyDescent="0.25">
      <c r="A896" s="8"/>
      <c r="B896" s="8"/>
      <c r="C896" s="8"/>
      <c r="D896" s="8" t="s">
        <v>1256</v>
      </c>
      <c r="E896" s="8"/>
      <c r="F896" s="8"/>
      <c r="G896" s="8"/>
    </row>
    <row r="897" spans="1:7" x14ac:dyDescent="0.25">
      <c r="A897" s="8"/>
      <c r="B897" s="8"/>
      <c r="C897" s="8"/>
      <c r="D897" s="10" t="s">
        <v>1257</v>
      </c>
      <c r="E897" s="8">
        <v>1</v>
      </c>
      <c r="F897" s="11">
        <f>G849+G851+G853+G855+G857+G859+G861+G863+G865+G867+G869+G871+G873+G875+G877+G879+G881+G883+G885+G887+G889+G891+G893+G895</f>
        <v>82782.960000000006</v>
      </c>
      <c r="G897" s="11">
        <f>ROUND(E897*F897,2)</f>
        <v>82782.960000000006</v>
      </c>
    </row>
    <row r="898" spans="1:7" ht="0.95" customHeight="1" x14ac:dyDescent="0.25">
      <c r="A898" s="12"/>
      <c r="B898" s="12"/>
      <c r="C898" s="12"/>
      <c r="D898" s="12"/>
      <c r="E898" s="12"/>
      <c r="F898" s="12"/>
      <c r="G898" s="12"/>
    </row>
    <row r="899" spans="1:7" x14ac:dyDescent="0.25">
      <c r="A899" s="13" t="s">
        <v>1258</v>
      </c>
      <c r="B899" s="13" t="s">
        <v>10</v>
      </c>
      <c r="C899" s="13" t="s">
        <v>11</v>
      </c>
      <c r="D899" s="13" t="s">
        <v>1259</v>
      </c>
      <c r="E899" s="14">
        <f>E904</f>
        <v>1</v>
      </c>
      <c r="F899" s="14">
        <f>F904</f>
        <v>3262.13</v>
      </c>
      <c r="G899" s="14">
        <f>G904</f>
        <v>3262.13</v>
      </c>
    </row>
    <row r="900" spans="1:7" x14ac:dyDescent="0.25">
      <c r="A900" s="7" t="s">
        <v>1260</v>
      </c>
      <c r="B900" s="8" t="s">
        <v>14</v>
      </c>
      <c r="C900" s="8" t="s">
        <v>4</v>
      </c>
      <c r="D900" s="8" t="s">
        <v>1261</v>
      </c>
      <c r="E900" s="8">
        <v>108</v>
      </c>
      <c r="F900" s="8">
        <v>17.16</v>
      </c>
      <c r="G900" s="9">
        <f>ROUND(E900*F900,2)</f>
        <v>1853.28</v>
      </c>
    </row>
    <row r="901" spans="1:7" ht="56.25" x14ac:dyDescent="0.25">
      <c r="A901" s="8"/>
      <c r="B901" s="8"/>
      <c r="C901" s="8"/>
      <c r="D901" s="8" t="s">
        <v>1262</v>
      </c>
      <c r="E901" s="8"/>
      <c r="F901" s="8"/>
      <c r="G901" s="8"/>
    </row>
    <row r="902" spans="1:7" x14ac:dyDescent="0.25">
      <c r="A902" s="7" t="s">
        <v>1263</v>
      </c>
      <c r="B902" s="8" t="s">
        <v>14</v>
      </c>
      <c r="C902" s="8" t="s">
        <v>4</v>
      </c>
      <c r="D902" s="8" t="s">
        <v>1264</v>
      </c>
      <c r="E902" s="8">
        <v>95</v>
      </c>
      <c r="F902" s="8">
        <v>14.83</v>
      </c>
      <c r="G902" s="9">
        <f>ROUND(E902*F902,2)</f>
        <v>1408.85</v>
      </c>
    </row>
    <row r="903" spans="1:7" ht="56.25" x14ac:dyDescent="0.25">
      <c r="A903" s="8"/>
      <c r="B903" s="8"/>
      <c r="C903" s="8"/>
      <c r="D903" s="8" t="s">
        <v>1265</v>
      </c>
      <c r="E903" s="8"/>
      <c r="F903" s="8"/>
      <c r="G903" s="8"/>
    </row>
    <row r="904" spans="1:7" x14ac:dyDescent="0.25">
      <c r="A904" s="8"/>
      <c r="B904" s="8"/>
      <c r="C904" s="8"/>
      <c r="D904" s="10" t="s">
        <v>1266</v>
      </c>
      <c r="E904" s="8">
        <v>1</v>
      </c>
      <c r="F904" s="11">
        <f>G900+G902</f>
        <v>3262.13</v>
      </c>
      <c r="G904" s="11">
        <f>ROUND(E904*F904,2)</f>
        <v>3262.13</v>
      </c>
    </row>
    <row r="905" spans="1:7" ht="0.95" customHeight="1" x14ac:dyDescent="0.25">
      <c r="A905" s="12"/>
      <c r="B905" s="12"/>
      <c r="C905" s="12"/>
      <c r="D905" s="12"/>
      <c r="E905" s="12"/>
      <c r="F905" s="12"/>
      <c r="G905" s="12"/>
    </row>
    <row r="906" spans="1:7" x14ac:dyDescent="0.25">
      <c r="A906" s="8"/>
      <c r="B906" s="8"/>
      <c r="C906" s="8"/>
      <c r="D906" s="10" t="s">
        <v>1267</v>
      </c>
      <c r="E906" s="8">
        <v>1</v>
      </c>
      <c r="F906" s="11">
        <f>G848+G899</f>
        <v>86045.09</v>
      </c>
      <c r="G906" s="11">
        <f>ROUND(E906*F906,2)</f>
        <v>86045.09</v>
      </c>
    </row>
    <row r="907" spans="1:7" ht="0.95" customHeight="1" x14ac:dyDescent="0.25">
      <c r="A907" s="12"/>
      <c r="B907" s="12"/>
      <c r="C907" s="12"/>
      <c r="D907" s="12"/>
      <c r="E907" s="12"/>
      <c r="F907" s="12"/>
      <c r="G907" s="12"/>
    </row>
    <row r="908" spans="1:7" x14ac:dyDescent="0.25">
      <c r="A908" s="5" t="s">
        <v>1268</v>
      </c>
      <c r="B908" s="5" t="s">
        <v>10</v>
      </c>
      <c r="C908" s="5" t="s">
        <v>11</v>
      </c>
      <c r="D908" s="5" t="s">
        <v>1269</v>
      </c>
      <c r="E908" s="6">
        <f>E911</f>
        <v>1</v>
      </c>
      <c r="F908" s="6">
        <f>F911</f>
        <v>5000</v>
      </c>
      <c r="G908" s="6">
        <f>G911</f>
        <v>5000</v>
      </c>
    </row>
    <row r="909" spans="1:7" x14ac:dyDescent="0.25">
      <c r="A909" s="7" t="s">
        <v>1270</v>
      </c>
      <c r="B909" s="8" t="s">
        <v>14</v>
      </c>
      <c r="C909" s="8" t="s">
        <v>15</v>
      </c>
      <c r="D909" s="8" t="s">
        <v>1271</v>
      </c>
      <c r="E909" s="8">
        <v>1</v>
      </c>
      <c r="F909" s="8">
        <v>5000</v>
      </c>
      <c r="G909" s="9">
        <f>ROUND(E909*F909,2)</f>
        <v>5000</v>
      </c>
    </row>
    <row r="910" spans="1:7" ht="90" x14ac:dyDescent="0.25">
      <c r="A910" s="8"/>
      <c r="B910" s="8"/>
      <c r="C910" s="8"/>
      <c r="D910" s="8" t="s">
        <v>1272</v>
      </c>
      <c r="E910" s="8"/>
      <c r="F910" s="8"/>
      <c r="G910" s="8"/>
    </row>
    <row r="911" spans="1:7" x14ac:dyDescent="0.25">
      <c r="A911" s="8"/>
      <c r="B911" s="8"/>
      <c r="C911" s="8"/>
      <c r="D911" s="10" t="s">
        <v>1273</v>
      </c>
      <c r="E911" s="8">
        <v>1</v>
      </c>
      <c r="F911" s="11">
        <f>G909</f>
        <v>5000</v>
      </c>
      <c r="G911" s="11">
        <f>ROUND(E911*F911,2)</f>
        <v>5000</v>
      </c>
    </row>
    <row r="912" spans="1:7" ht="0.95" customHeight="1" x14ac:dyDescent="0.25">
      <c r="A912" s="12"/>
      <c r="B912" s="12"/>
      <c r="C912" s="12"/>
      <c r="D912" s="12"/>
      <c r="E912" s="12"/>
      <c r="F912" s="12"/>
      <c r="G912" s="12"/>
    </row>
    <row r="913" spans="1:7" x14ac:dyDescent="0.25">
      <c r="A913" s="5" t="s">
        <v>1274</v>
      </c>
      <c r="B913" s="5" t="s">
        <v>10</v>
      </c>
      <c r="C913" s="5" t="s">
        <v>11</v>
      </c>
      <c r="D913" s="5" t="s">
        <v>1275</v>
      </c>
      <c r="E913" s="6">
        <f>E916</f>
        <v>1</v>
      </c>
      <c r="F913" s="6">
        <f>F916</f>
        <v>25450</v>
      </c>
      <c r="G913" s="6">
        <f>G916</f>
        <v>25450</v>
      </c>
    </row>
    <row r="914" spans="1:7" x14ac:dyDescent="0.25">
      <c r="A914" s="7" t="s">
        <v>1276</v>
      </c>
      <c r="B914" s="8" t="s">
        <v>14</v>
      </c>
      <c r="C914" s="8" t="s">
        <v>15</v>
      </c>
      <c r="D914" s="8" t="s">
        <v>1277</v>
      </c>
      <c r="E914" s="8">
        <v>1</v>
      </c>
      <c r="F914" s="8">
        <v>25450</v>
      </c>
      <c r="G914" s="9">
        <f>ROUND(E914*F914,2)</f>
        <v>25450</v>
      </c>
    </row>
    <row r="915" spans="1:7" ht="22.5" x14ac:dyDescent="0.25">
      <c r="A915" s="8"/>
      <c r="B915" s="8"/>
      <c r="C915" s="8"/>
      <c r="D915" s="8" t="s">
        <v>1278</v>
      </c>
      <c r="E915" s="8"/>
      <c r="F915" s="8"/>
      <c r="G915" s="8"/>
    </row>
    <row r="916" spans="1:7" x14ac:dyDescent="0.25">
      <c r="A916" s="8"/>
      <c r="B916" s="8"/>
      <c r="C916" s="8"/>
      <c r="D916" s="10" t="s">
        <v>1279</v>
      </c>
      <c r="E916" s="8">
        <v>1</v>
      </c>
      <c r="F916" s="11">
        <f>G914</f>
        <v>25450</v>
      </c>
      <c r="G916" s="11">
        <f>ROUND(E916*F916,2)</f>
        <v>25450</v>
      </c>
    </row>
    <row r="917" spans="1:7" ht="0.95" customHeight="1" x14ac:dyDescent="0.25">
      <c r="A917" s="12"/>
      <c r="B917" s="12"/>
      <c r="C917" s="12"/>
      <c r="D917" s="12"/>
      <c r="E917" s="12"/>
      <c r="F917" s="12"/>
      <c r="G917" s="12"/>
    </row>
    <row r="918" spans="1:7" x14ac:dyDescent="0.25">
      <c r="A918" s="5" t="s">
        <v>1280</v>
      </c>
      <c r="B918" s="5" t="s">
        <v>10</v>
      </c>
      <c r="C918" s="5" t="s">
        <v>11</v>
      </c>
      <c r="D918" s="5" t="s">
        <v>1281</v>
      </c>
      <c r="E918" s="6">
        <f>E965</f>
        <v>1</v>
      </c>
      <c r="F918" s="6">
        <f>F965</f>
        <v>10555.05</v>
      </c>
      <c r="G918" s="6">
        <f>G965</f>
        <v>10555.05</v>
      </c>
    </row>
    <row r="919" spans="1:7" x14ac:dyDescent="0.25">
      <c r="A919" s="7" t="s">
        <v>1282</v>
      </c>
      <c r="B919" s="8" t="s">
        <v>14</v>
      </c>
      <c r="C919" s="8" t="s">
        <v>1283</v>
      </c>
      <c r="D919" s="8" t="s">
        <v>1284</v>
      </c>
      <c r="E919" s="8">
        <v>34.700000000000003</v>
      </c>
      <c r="F919" s="8">
        <v>12.31</v>
      </c>
      <c r="G919" s="9">
        <f>ROUND(E919*F919,2)</f>
        <v>427.16</v>
      </c>
    </row>
    <row r="920" spans="1:7" ht="22.5" x14ac:dyDescent="0.25">
      <c r="A920" s="8"/>
      <c r="B920" s="8"/>
      <c r="C920" s="8"/>
      <c r="D920" s="8" t="s">
        <v>1285</v>
      </c>
      <c r="E920" s="8"/>
      <c r="F920" s="8"/>
      <c r="G920" s="8"/>
    </row>
    <row r="921" spans="1:7" x14ac:dyDescent="0.25">
      <c r="A921" s="7" t="s">
        <v>1286</v>
      </c>
      <c r="B921" s="8" t="s">
        <v>14</v>
      </c>
      <c r="C921" s="8" t="s">
        <v>1283</v>
      </c>
      <c r="D921" s="8" t="s">
        <v>1287</v>
      </c>
      <c r="E921" s="8">
        <v>18</v>
      </c>
      <c r="F921" s="8">
        <v>1.05</v>
      </c>
      <c r="G921" s="9">
        <f>ROUND(E921*F921,2)</f>
        <v>18.899999999999999</v>
      </c>
    </row>
    <row r="922" spans="1:7" ht="22.5" x14ac:dyDescent="0.25">
      <c r="A922" s="8"/>
      <c r="B922" s="8"/>
      <c r="C922" s="8"/>
      <c r="D922" s="8" t="s">
        <v>1288</v>
      </c>
      <c r="E922" s="8"/>
      <c r="F922" s="8"/>
      <c r="G922" s="8"/>
    </row>
    <row r="923" spans="1:7" x14ac:dyDescent="0.25">
      <c r="A923" s="7" t="s">
        <v>1289</v>
      </c>
      <c r="B923" s="8" t="s">
        <v>14</v>
      </c>
      <c r="C923" s="8" t="s">
        <v>1283</v>
      </c>
      <c r="D923" s="8" t="s">
        <v>1290</v>
      </c>
      <c r="E923" s="8">
        <v>180</v>
      </c>
      <c r="F923" s="8">
        <v>1.76</v>
      </c>
      <c r="G923" s="9">
        <f>ROUND(E923*F923,2)</f>
        <v>316.8</v>
      </c>
    </row>
    <row r="924" spans="1:7" ht="22.5" x14ac:dyDescent="0.25">
      <c r="A924" s="8"/>
      <c r="B924" s="8"/>
      <c r="C924" s="8"/>
      <c r="D924" s="8" t="s">
        <v>1291</v>
      </c>
      <c r="E924" s="8"/>
      <c r="F924" s="8"/>
      <c r="G924" s="8"/>
    </row>
    <row r="925" spans="1:7" x14ac:dyDescent="0.25">
      <c r="A925" s="7" t="s">
        <v>1292</v>
      </c>
      <c r="B925" s="8" t="s">
        <v>14</v>
      </c>
      <c r="C925" s="8" t="s">
        <v>1283</v>
      </c>
      <c r="D925" s="8" t="s">
        <v>1293</v>
      </c>
      <c r="E925" s="8">
        <v>5</v>
      </c>
      <c r="F925" s="8">
        <v>0.79</v>
      </c>
      <c r="G925" s="9">
        <f>ROUND(E925*F925,2)</f>
        <v>3.95</v>
      </c>
    </row>
    <row r="926" spans="1:7" ht="22.5" x14ac:dyDescent="0.25">
      <c r="A926" s="8"/>
      <c r="B926" s="8"/>
      <c r="C926" s="8"/>
      <c r="D926" s="8" t="s">
        <v>1294</v>
      </c>
      <c r="E926" s="8"/>
      <c r="F926" s="8"/>
      <c r="G926" s="8"/>
    </row>
    <row r="927" spans="1:7" x14ac:dyDescent="0.25">
      <c r="A927" s="7" t="s">
        <v>1295</v>
      </c>
      <c r="B927" s="8" t="s">
        <v>14</v>
      </c>
      <c r="C927" s="8" t="s">
        <v>1283</v>
      </c>
      <c r="D927" s="8" t="s">
        <v>1296</v>
      </c>
      <c r="E927" s="8">
        <v>56</v>
      </c>
      <c r="F927" s="8">
        <v>3.16</v>
      </c>
      <c r="G927" s="9">
        <f>ROUND(E927*F927,2)</f>
        <v>176.96</v>
      </c>
    </row>
    <row r="928" spans="1:7" ht="22.5" x14ac:dyDescent="0.25">
      <c r="A928" s="8"/>
      <c r="B928" s="8"/>
      <c r="C928" s="8"/>
      <c r="D928" s="8" t="s">
        <v>1297</v>
      </c>
      <c r="E928" s="8"/>
      <c r="F928" s="8"/>
      <c r="G928" s="8"/>
    </row>
    <row r="929" spans="1:7" x14ac:dyDescent="0.25">
      <c r="A929" s="7" t="s">
        <v>1298</v>
      </c>
      <c r="B929" s="8" t="s">
        <v>14</v>
      </c>
      <c r="C929" s="8" t="s">
        <v>1283</v>
      </c>
      <c r="D929" s="8" t="s">
        <v>1299</v>
      </c>
      <c r="E929" s="8">
        <v>3</v>
      </c>
      <c r="F929" s="8">
        <v>32.65</v>
      </c>
      <c r="G929" s="9">
        <f>ROUND(E929*F929,2)</f>
        <v>97.95</v>
      </c>
    </row>
    <row r="930" spans="1:7" x14ac:dyDescent="0.25">
      <c r="A930" s="8"/>
      <c r="B930" s="8"/>
      <c r="C930" s="8"/>
      <c r="D930" s="8" t="s">
        <v>1300</v>
      </c>
      <c r="E930" s="8"/>
      <c r="F930" s="8"/>
      <c r="G930" s="8"/>
    </row>
    <row r="931" spans="1:7" x14ac:dyDescent="0.25">
      <c r="A931" s="7" t="s">
        <v>1301</v>
      </c>
      <c r="B931" s="8" t="s">
        <v>14</v>
      </c>
      <c r="C931" s="8" t="s">
        <v>1283</v>
      </c>
      <c r="D931" s="8" t="s">
        <v>1302</v>
      </c>
      <c r="E931" s="8">
        <v>13.02</v>
      </c>
      <c r="F931" s="8">
        <v>32.659999999999997</v>
      </c>
      <c r="G931" s="9">
        <f>ROUND(E931*F931,2)</f>
        <v>425.23</v>
      </c>
    </row>
    <row r="932" spans="1:7" x14ac:dyDescent="0.25">
      <c r="A932" s="8"/>
      <c r="B932" s="8"/>
      <c r="C932" s="8"/>
      <c r="D932" s="8" t="s">
        <v>1303</v>
      </c>
      <c r="E932" s="8"/>
      <c r="F932" s="8"/>
      <c r="G932" s="8"/>
    </row>
    <row r="933" spans="1:7" x14ac:dyDescent="0.25">
      <c r="A933" s="7" t="s">
        <v>1304</v>
      </c>
      <c r="B933" s="8" t="s">
        <v>14</v>
      </c>
      <c r="C933" s="8" t="s">
        <v>1283</v>
      </c>
      <c r="D933" s="8" t="s">
        <v>1305</v>
      </c>
      <c r="E933" s="8">
        <v>15</v>
      </c>
      <c r="F933" s="8">
        <v>32.630000000000003</v>
      </c>
      <c r="G933" s="9">
        <f>ROUND(E933*F933,2)</f>
        <v>489.45</v>
      </c>
    </row>
    <row r="934" spans="1:7" ht="22.5" x14ac:dyDescent="0.25">
      <c r="A934" s="8"/>
      <c r="B934" s="8"/>
      <c r="C934" s="8"/>
      <c r="D934" s="8" t="s">
        <v>1306</v>
      </c>
      <c r="E934" s="8"/>
      <c r="F934" s="8"/>
      <c r="G934" s="8"/>
    </row>
    <row r="935" spans="1:7" x14ac:dyDescent="0.25">
      <c r="A935" s="7" t="s">
        <v>1307</v>
      </c>
      <c r="B935" s="8" t="s">
        <v>14</v>
      </c>
      <c r="C935" s="8" t="s">
        <v>1283</v>
      </c>
      <c r="D935" s="8" t="s">
        <v>1308</v>
      </c>
      <c r="E935" s="8">
        <v>57.02</v>
      </c>
      <c r="F935" s="8">
        <v>2.2599999999999998</v>
      </c>
      <c r="G935" s="9">
        <f>ROUND(E935*F935,2)</f>
        <v>128.87</v>
      </c>
    </row>
    <row r="936" spans="1:7" ht="22.5" x14ac:dyDescent="0.25">
      <c r="A936" s="8"/>
      <c r="B936" s="8"/>
      <c r="C936" s="8"/>
      <c r="D936" s="8" t="s">
        <v>1309</v>
      </c>
      <c r="E936" s="8"/>
      <c r="F936" s="8"/>
      <c r="G936" s="8"/>
    </row>
    <row r="937" spans="1:7" x14ac:dyDescent="0.25">
      <c r="A937" s="7" t="s">
        <v>1310</v>
      </c>
      <c r="B937" s="8" t="s">
        <v>14</v>
      </c>
      <c r="C937" s="8" t="s">
        <v>1283</v>
      </c>
      <c r="D937" s="8" t="s">
        <v>1311</v>
      </c>
      <c r="E937" s="8">
        <v>42</v>
      </c>
      <c r="F937" s="8">
        <v>1.58</v>
      </c>
      <c r="G937" s="9">
        <f>ROUND(E937*F937,2)</f>
        <v>66.36</v>
      </c>
    </row>
    <row r="938" spans="1:7" ht="22.5" x14ac:dyDescent="0.25">
      <c r="A938" s="8"/>
      <c r="B938" s="8"/>
      <c r="C938" s="8"/>
      <c r="D938" s="8" t="s">
        <v>1312</v>
      </c>
      <c r="E938" s="8"/>
      <c r="F938" s="8"/>
      <c r="G938" s="8"/>
    </row>
    <row r="939" spans="1:7" x14ac:dyDescent="0.25">
      <c r="A939" s="7" t="s">
        <v>1313</v>
      </c>
      <c r="B939" s="8" t="s">
        <v>14</v>
      </c>
      <c r="C939" s="8" t="s">
        <v>317</v>
      </c>
      <c r="D939" s="8" t="s">
        <v>1314</v>
      </c>
      <c r="E939" s="8">
        <v>1</v>
      </c>
      <c r="F939" s="8">
        <v>247.02</v>
      </c>
      <c r="G939" s="9">
        <f>ROUND(E939*F939,2)</f>
        <v>247.02</v>
      </c>
    </row>
    <row r="940" spans="1:7" x14ac:dyDescent="0.25">
      <c r="A940" s="8"/>
      <c r="B940" s="8"/>
      <c r="C940" s="8"/>
      <c r="D940" s="8" t="s">
        <v>1315</v>
      </c>
      <c r="E940" s="8"/>
      <c r="F940" s="8"/>
      <c r="G940" s="8"/>
    </row>
    <row r="941" spans="1:7" x14ac:dyDescent="0.25">
      <c r="A941" s="7" t="s">
        <v>1316</v>
      </c>
      <c r="B941" s="8" t="s">
        <v>14</v>
      </c>
      <c r="C941" s="8" t="s">
        <v>317</v>
      </c>
      <c r="D941" s="8" t="s">
        <v>1317</v>
      </c>
      <c r="E941" s="8">
        <v>1</v>
      </c>
      <c r="F941" s="8">
        <v>86.5</v>
      </c>
      <c r="G941" s="9">
        <f>ROUND(E941*F941,2)</f>
        <v>86.5</v>
      </c>
    </row>
    <row r="942" spans="1:7" ht="22.5" x14ac:dyDescent="0.25">
      <c r="A942" s="8"/>
      <c r="B942" s="8"/>
      <c r="C942" s="8"/>
      <c r="D942" s="8" t="s">
        <v>1318</v>
      </c>
      <c r="E942" s="8"/>
      <c r="F942" s="8"/>
      <c r="G942" s="8"/>
    </row>
    <row r="943" spans="1:7" x14ac:dyDescent="0.25">
      <c r="A943" s="7" t="s">
        <v>1319</v>
      </c>
      <c r="B943" s="8" t="s">
        <v>14</v>
      </c>
      <c r="C943" s="8" t="s">
        <v>317</v>
      </c>
      <c r="D943" s="8" t="s">
        <v>1320</v>
      </c>
      <c r="E943" s="8">
        <v>34</v>
      </c>
      <c r="F943" s="8">
        <v>103.5</v>
      </c>
      <c r="G943" s="9">
        <f>ROUND(E943*F943,2)</f>
        <v>3519</v>
      </c>
    </row>
    <row r="944" spans="1:7" ht="22.5" x14ac:dyDescent="0.25">
      <c r="A944" s="8"/>
      <c r="B944" s="8"/>
      <c r="C944" s="8"/>
      <c r="D944" s="8" t="s">
        <v>1321</v>
      </c>
      <c r="E944" s="8"/>
      <c r="F944" s="8"/>
      <c r="G944" s="8"/>
    </row>
    <row r="945" spans="1:7" x14ac:dyDescent="0.25">
      <c r="A945" s="7" t="s">
        <v>1322</v>
      </c>
      <c r="B945" s="8" t="s">
        <v>14</v>
      </c>
      <c r="C945" s="8" t="s">
        <v>1283</v>
      </c>
      <c r="D945" s="8" t="s">
        <v>1323</v>
      </c>
      <c r="E945" s="8">
        <v>18</v>
      </c>
      <c r="F945" s="8">
        <v>4</v>
      </c>
      <c r="G945" s="9">
        <f>ROUND(E945*F945,2)</f>
        <v>72</v>
      </c>
    </row>
    <row r="946" spans="1:7" ht="22.5" x14ac:dyDescent="0.25">
      <c r="A946" s="8"/>
      <c r="B946" s="8"/>
      <c r="C946" s="8"/>
      <c r="D946" s="8" t="s">
        <v>1324</v>
      </c>
      <c r="E946" s="8"/>
      <c r="F946" s="8"/>
      <c r="G946" s="8"/>
    </row>
    <row r="947" spans="1:7" x14ac:dyDescent="0.25">
      <c r="A947" s="7" t="s">
        <v>1325</v>
      </c>
      <c r="B947" s="8" t="s">
        <v>14</v>
      </c>
      <c r="C947" s="8" t="s">
        <v>1283</v>
      </c>
      <c r="D947" s="8" t="s">
        <v>1326</v>
      </c>
      <c r="E947" s="8">
        <v>180</v>
      </c>
      <c r="F947" s="8">
        <v>6</v>
      </c>
      <c r="G947" s="9">
        <f>ROUND(E947*F947,2)</f>
        <v>1080</v>
      </c>
    </row>
    <row r="948" spans="1:7" ht="33.75" x14ac:dyDescent="0.25">
      <c r="A948" s="8"/>
      <c r="B948" s="8"/>
      <c r="C948" s="8"/>
      <c r="D948" s="8" t="s">
        <v>1327</v>
      </c>
      <c r="E948" s="8"/>
      <c r="F948" s="8"/>
      <c r="G948" s="8"/>
    </row>
    <row r="949" spans="1:7" x14ac:dyDescent="0.25">
      <c r="A949" s="7" t="s">
        <v>1328</v>
      </c>
      <c r="B949" s="8" t="s">
        <v>14</v>
      </c>
      <c r="C949" s="8" t="s">
        <v>1283</v>
      </c>
      <c r="D949" s="8" t="s">
        <v>1329</v>
      </c>
      <c r="E949" s="8">
        <v>5</v>
      </c>
      <c r="F949" s="8">
        <v>7</v>
      </c>
      <c r="G949" s="9">
        <f>ROUND(E949*F949,2)</f>
        <v>35</v>
      </c>
    </row>
    <row r="950" spans="1:7" ht="22.5" x14ac:dyDescent="0.25">
      <c r="A950" s="8"/>
      <c r="B950" s="8"/>
      <c r="C950" s="8"/>
      <c r="D950" s="8" t="s">
        <v>1330</v>
      </c>
      <c r="E950" s="8"/>
      <c r="F950" s="8"/>
      <c r="G950" s="8"/>
    </row>
    <row r="951" spans="1:7" x14ac:dyDescent="0.25">
      <c r="A951" s="7" t="s">
        <v>1331</v>
      </c>
      <c r="B951" s="8" t="s">
        <v>14</v>
      </c>
      <c r="C951" s="8" t="s">
        <v>1283</v>
      </c>
      <c r="D951" s="8" t="s">
        <v>1332</v>
      </c>
      <c r="E951" s="8">
        <v>56</v>
      </c>
      <c r="F951" s="8">
        <v>15</v>
      </c>
      <c r="G951" s="9">
        <f>ROUND(E951*F951,2)</f>
        <v>840</v>
      </c>
    </row>
    <row r="952" spans="1:7" ht="22.5" x14ac:dyDescent="0.25">
      <c r="A952" s="8"/>
      <c r="B952" s="8"/>
      <c r="C952" s="8"/>
      <c r="D952" s="8" t="s">
        <v>1333</v>
      </c>
      <c r="E952" s="8"/>
      <c r="F952" s="8"/>
      <c r="G952" s="8"/>
    </row>
    <row r="953" spans="1:7" x14ac:dyDescent="0.25">
      <c r="A953" s="7" t="s">
        <v>1334</v>
      </c>
      <c r="B953" s="8" t="s">
        <v>14</v>
      </c>
      <c r="C953" s="8" t="s">
        <v>1283</v>
      </c>
      <c r="D953" s="8" t="s">
        <v>1335</v>
      </c>
      <c r="E953" s="8">
        <v>3</v>
      </c>
      <c r="F953" s="8">
        <v>30</v>
      </c>
      <c r="G953" s="9">
        <f>ROUND(E953*F953,2)</f>
        <v>90</v>
      </c>
    </row>
    <row r="954" spans="1:7" ht="22.5" x14ac:dyDescent="0.25">
      <c r="A954" s="8"/>
      <c r="B954" s="8"/>
      <c r="C954" s="8"/>
      <c r="D954" s="8" t="s">
        <v>1336</v>
      </c>
      <c r="E954" s="8"/>
      <c r="F954" s="8"/>
      <c r="G954" s="8"/>
    </row>
    <row r="955" spans="1:7" x14ac:dyDescent="0.25">
      <c r="A955" s="7" t="s">
        <v>1337</v>
      </c>
      <c r="B955" s="8" t="s">
        <v>14</v>
      </c>
      <c r="C955" s="8" t="s">
        <v>1283</v>
      </c>
      <c r="D955" s="8" t="s">
        <v>1338</v>
      </c>
      <c r="E955" s="8">
        <v>13.02</v>
      </c>
      <c r="F955" s="8">
        <v>30</v>
      </c>
      <c r="G955" s="9">
        <f>ROUND(E955*F955,2)</f>
        <v>390.6</v>
      </c>
    </row>
    <row r="956" spans="1:7" ht="22.5" x14ac:dyDescent="0.25">
      <c r="A956" s="8"/>
      <c r="B956" s="8"/>
      <c r="C956" s="8"/>
      <c r="D956" s="8" t="s">
        <v>1339</v>
      </c>
      <c r="E956" s="8"/>
      <c r="F956" s="8"/>
      <c r="G956" s="8"/>
    </row>
    <row r="957" spans="1:7" x14ac:dyDescent="0.25">
      <c r="A957" s="7" t="s">
        <v>1340</v>
      </c>
      <c r="B957" s="8" t="s">
        <v>14</v>
      </c>
      <c r="C957" s="8" t="s">
        <v>1283</v>
      </c>
      <c r="D957" s="8" t="s">
        <v>1341</v>
      </c>
      <c r="E957" s="8">
        <v>15</v>
      </c>
      <c r="F957" s="8">
        <v>17</v>
      </c>
      <c r="G957" s="9">
        <f>ROUND(E957*F957,2)</f>
        <v>255</v>
      </c>
    </row>
    <row r="958" spans="1:7" ht="22.5" x14ac:dyDescent="0.25">
      <c r="A958" s="8"/>
      <c r="B958" s="8"/>
      <c r="C958" s="8"/>
      <c r="D958" s="8" t="s">
        <v>1342</v>
      </c>
      <c r="E958" s="8"/>
      <c r="F958" s="8"/>
      <c r="G958" s="8"/>
    </row>
    <row r="959" spans="1:7" x14ac:dyDescent="0.25">
      <c r="A959" s="7" t="s">
        <v>1343</v>
      </c>
      <c r="B959" s="8" t="s">
        <v>14</v>
      </c>
      <c r="C959" s="8" t="s">
        <v>1283</v>
      </c>
      <c r="D959" s="8" t="s">
        <v>1344</v>
      </c>
      <c r="E959" s="8">
        <v>57.02</v>
      </c>
      <c r="F959" s="8">
        <v>15</v>
      </c>
      <c r="G959" s="9">
        <f>ROUND(E959*F959,2)</f>
        <v>855.3</v>
      </c>
    </row>
    <row r="960" spans="1:7" ht="33.75" x14ac:dyDescent="0.25">
      <c r="A960" s="8"/>
      <c r="B960" s="8"/>
      <c r="C960" s="8"/>
      <c r="D960" s="8" t="s">
        <v>1345</v>
      </c>
      <c r="E960" s="8"/>
      <c r="F960" s="8"/>
      <c r="G960" s="8"/>
    </row>
    <row r="961" spans="1:7" x14ac:dyDescent="0.25">
      <c r="A961" s="7" t="s">
        <v>1346</v>
      </c>
      <c r="B961" s="8" t="s">
        <v>14</v>
      </c>
      <c r="C961" s="8" t="s">
        <v>1283</v>
      </c>
      <c r="D961" s="8" t="s">
        <v>1347</v>
      </c>
      <c r="E961" s="8">
        <v>42</v>
      </c>
      <c r="F961" s="8">
        <v>22</v>
      </c>
      <c r="G961" s="9">
        <f>ROUND(E961*F961,2)</f>
        <v>924</v>
      </c>
    </row>
    <row r="962" spans="1:7" ht="33.75" x14ac:dyDescent="0.25">
      <c r="A962" s="8"/>
      <c r="B962" s="8"/>
      <c r="C962" s="8"/>
      <c r="D962" s="8" t="s">
        <v>1348</v>
      </c>
      <c r="E962" s="8"/>
      <c r="F962" s="8"/>
      <c r="G962" s="8"/>
    </row>
    <row r="963" spans="1:7" x14ac:dyDescent="0.25">
      <c r="A963" s="7" t="s">
        <v>1349</v>
      </c>
      <c r="B963" s="8" t="s">
        <v>14</v>
      </c>
      <c r="C963" s="8" t="s">
        <v>1283</v>
      </c>
      <c r="D963" s="8" t="s">
        <v>1350</v>
      </c>
      <c r="E963" s="8">
        <v>1</v>
      </c>
      <c r="F963" s="8">
        <v>9</v>
      </c>
      <c r="G963" s="9">
        <f>ROUND(E963*F963,2)</f>
        <v>9</v>
      </c>
    </row>
    <row r="964" spans="1:7" ht="22.5" x14ac:dyDescent="0.25">
      <c r="A964" s="8"/>
      <c r="B964" s="8"/>
      <c r="C964" s="8"/>
      <c r="D964" s="8" t="s">
        <v>1351</v>
      </c>
      <c r="E964" s="8"/>
      <c r="F964" s="8"/>
      <c r="G964" s="8"/>
    </row>
    <row r="965" spans="1:7" x14ac:dyDescent="0.25">
      <c r="A965" s="8"/>
      <c r="B965" s="8"/>
      <c r="C965" s="8"/>
      <c r="D965" s="10" t="s">
        <v>1352</v>
      </c>
      <c r="E965" s="8">
        <v>1</v>
      </c>
      <c r="F965" s="11">
        <f>G919+G921+G923+G925+G927+G929+G931+G933+G935+G937+G939+G941+G943+G945+G947+G949+G951+G953+G955+G957+G959+G961+G963</f>
        <v>10555.05</v>
      </c>
      <c r="G965" s="11">
        <f>ROUND(E965*F965,2)</f>
        <v>10555.05</v>
      </c>
    </row>
    <row r="966" spans="1:7" ht="0.95" customHeight="1" x14ac:dyDescent="0.25">
      <c r="A966" s="12"/>
      <c r="B966" s="12"/>
      <c r="C966" s="12"/>
      <c r="D966" s="12"/>
      <c r="E966" s="12"/>
      <c r="F966" s="12"/>
      <c r="G966" s="12"/>
    </row>
    <row r="967" spans="1:7" x14ac:dyDescent="0.25">
      <c r="A967" s="5" t="s">
        <v>1353</v>
      </c>
      <c r="B967" s="5" t="s">
        <v>10</v>
      </c>
      <c r="C967" s="5" t="s">
        <v>11</v>
      </c>
      <c r="D967" s="5" t="s">
        <v>1354</v>
      </c>
      <c r="E967" s="6">
        <f>E1074</f>
        <v>1</v>
      </c>
      <c r="F967" s="6">
        <f>F1074</f>
        <v>33355.15</v>
      </c>
      <c r="G967" s="6">
        <f>G1074</f>
        <v>33355.15</v>
      </c>
    </row>
    <row r="968" spans="1:7" x14ac:dyDescent="0.25">
      <c r="A968" s="13" t="s">
        <v>1355</v>
      </c>
      <c r="B968" s="13" t="s">
        <v>10</v>
      </c>
      <c r="C968" s="13" t="s">
        <v>11</v>
      </c>
      <c r="D968" s="13" t="s">
        <v>1356</v>
      </c>
      <c r="E968" s="14">
        <f>E983</f>
        <v>1</v>
      </c>
      <c r="F968" s="14">
        <f>F983</f>
        <v>15003.24</v>
      </c>
      <c r="G968" s="14">
        <f>G983</f>
        <v>15003.24</v>
      </c>
    </row>
    <row r="969" spans="1:7" x14ac:dyDescent="0.25">
      <c r="A969" s="7" t="s">
        <v>1357</v>
      </c>
      <c r="B969" s="8" t="s">
        <v>14</v>
      </c>
      <c r="C969" s="8" t="s">
        <v>15</v>
      </c>
      <c r="D969" s="8" t="s">
        <v>1358</v>
      </c>
      <c r="E969" s="8">
        <v>3</v>
      </c>
      <c r="F969" s="8">
        <v>237</v>
      </c>
      <c r="G969" s="9">
        <f>ROUND(E969*F969,2)</f>
        <v>711</v>
      </c>
    </row>
    <row r="970" spans="1:7" ht="33.75" x14ac:dyDescent="0.25">
      <c r="A970" s="8"/>
      <c r="B970" s="8"/>
      <c r="C970" s="8"/>
      <c r="D970" s="8" t="s">
        <v>1359</v>
      </c>
      <c r="E970" s="8"/>
      <c r="F970" s="8"/>
      <c r="G970" s="8"/>
    </row>
    <row r="971" spans="1:7" x14ac:dyDescent="0.25">
      <c r="A971" s="7" t="s">
        <v>1360</v>
      </c>
      <c r="B971" s="8" t="s">
        <v>14</v>
      </c>
      <c r="C971" s="8" t="s">
        <v>15</v>
      </c>
      <c r="D971" s="8" t="s">
        <v>1361</v>
      </c>
      <c r="E971" s="8">
        <v>2</v>
      </c>
      <c r="F971" s="8">
        <v>132</v>
      </c>
      <c r="G971" s="9">
        <f>ROUND(E971*F971,2)</f>
        <v>264</v>
      </c>
    </row>
    <row r="972" spans="1:7" ht="45" x14ac:dyDescent="0.25">
      <c r="A972" s="8"/>
      <c r="B972" s="8"/>
      <c r="C972" s="8"/>
      <c r="D972" s="8" t="s">
        <v>1362</v>
      </c>
      <c r="E972" s="8"/>
      <c r="F972" s="8"/>
      <c r="G972" s="8"/>
    </row>
    <row r="973" spans="1:7" x14ac:dyDescent="0.25">
      <c r="A973" s="7" t="s">
        <v>1363</v>
      </c>
      <c r="B973" s="8" t="s">
        <v>14</v>
      </c>
      <c r="C973" s="8" t="s">
        <v>15</v>
      </c>
      <c r="D973" s="8" t="s">
        <v>1364</v>
      </c>
      <c r="E973" s="8">
        <v>2</v>
      </c>
      <c r="F973" s="8">
        <v>101</v>
      </c>
      <c r="G973" s="9">
        <f>ROUND(E973*F973,2)</f>
        <v>202</v>
      </c>
    </row>
    <row r="974" spans="1:7" ht="45" x14ac:dyDescent="0.25">
      <c r="A974" s="8"/>
      <c r="B974" s="8"/>
      <c r="C974" s="8"/>
      <c r="D974" s="8" t="s">
        <v>1365</v>
      </c>
      <c r="E974" s="8"/>
      <c r="F974" s="8"/>
      <c r="G974" s="8"/>
    </row>
    <row r="975" spans="1:7" x14ac:dyDescent="0.25">
      <c r="A975" s="7" t="s">
        <v>1366</v>
      </c>
      <c r="B975" s="8" t="s">
        <v>14</v>
      </c>
      <c r="C975" s="8" t="s">
        <v>1367</v>
      </c>
      <c r="D975" s="8" t="s">
        <v>1368</v>
      </c>
      <c r="E975" s="8">
        <v>1</v>
      </c>
      <c r="F975" s="8">
        <v>5548.16</v>
      </c>
      <c r="G975" s="9">
        <f>ROUND(E975*F975,2)</f>
        <v>5548.16</v>
      </c>
    </row>
    <row r="976" spans="1:7" ht="90" x14ac:dyDescent="0.25">
      <c r="A976" s="8"/>
      <c r="B976" s="8"/>
      <c r="C976" s="8"/>
      <c r="D976" s="8" t="s">
        <v>1369</v>
      </c>
      <c r="E976" s="8"/>
      <c r="F976" s="8"/>
      <c r="G976" s="8"/>
    </row>
    <row r="977" spans="1:7" x14ac:dyDescent="0.25">
      <c r="A977" s="7" t="s">
        <v>1370</v>
      </c>
      <c r="B977" s="8" t="s">
        <v>14</v>
      </c>
      <c r="C977" s="8" t="s">
        <v>1367</v>
      </c>
      <c r="D977" s="8" t="s">
        <v>1371</v>
      </c>
      <c r="E977" s="8">
        <v>1</v>
      </c>
      <c r="F977" s="8">
        <v>1656.65</v>
      </c>
      <c r="G977" s="9">
        <f>ROUND(E977*F977,2)</f>
        <v>1656.65</v>
      </c>
    </row>
    <row r="978" spans="1:7" ht="56.25" x14ac:dyDescent="0.25">
      <c r="A978" s="8"/>
      <c r="B978" s="8"/>
      <c r="C978" s="8"/>
      <c r="D978" s="8" t="s">
        <v>1372</v>
      </c>
      <c r="E978" s="8"/>
      <c r="F978" s="8"/>
      <c r="G978" s="8"/>
    </row>
    <row r="979" spans="1:7" x14ac:dyDescent="0.25">
      <c r="A979" s="7" t="s">
        <v>1373</v>
      </c>
      <c r="B979" s="8" t="s">
        <v>14</v>
      </c>
      <c r="C979" s="8" t="s">
        <v>1367</v>
      </c>
      <c r="D979" s="8" t="s">
        <v>1374</v>
      </c>
      <c r="E979" s="8">
        <v>1</v>
      </c>
      <c r="F979" s="8">
        <v>4213.6099999999997</v>
      </c>
      <c r="G979" s="9">
        <f>ROUND(E979*F979,2)</f>
        <v>4213.6099999999997</v>
      </c>
    </row>
    <row r="980" spans="1:7" ht="78.75" x14ac:dyDescent="0.25">
      <c r="A980" s="8"/>
      <c r="B980" s="8"/>
      <c r="C980" s="8"/>
      <c r="D980" s="8" t="s">
        <v>1375</v>
      </c>
      <c r="E980" s="8"/>
      <c r="F980" s="8"/>
      <c r="G980" s="8"/>
    </row>
    <row r="981" spans="1:7" x14ac:dyDescent="0.25">
      <c r="A981" s="7" t="s">
        <v>1376</v>
      </c>
      <c r="B981" s="8" t="s">
        <v>14</v>
      </c>
      <c r="C981" s="8" t="s">
        <v>317</v>
      </c>
      <c r="D981" s="8" t="s">
        <v>1377</v>
      </c>
      <c r="E981" s="8">
        <v>1</v>
      </c>
      <c r="F981" s="8">
        <v>2407.8200000000002</v>
      </c>
      <c r="G981" s="9">
        <f>ROUND(E981*F981,2)</f>
        <v>2407.8200000000002</v>
      </c>
    </row>
    <row r="982" spans="1:7" ht="45" x14ac:dyDescent="0.25">
      <c r="A982" s="8"/>
      <c r="B982" s="8"/>
      <c r="C982" s="8"/>
      <c r="D982" s="8" t="s">
        <v>1378</v>
      </c>
      <c r="E982" s="8"/>
      <c r="F982" s="8"/>
      <c r="G982" s="8"/>
    </row>
    <row r="983" spans="1:7" x14ac:dyDescent="0.25">
      <c r="A983" s="8"/>
      <c r="B983" s="8"/>
      <c r="C983" s="8"/>
      <c r="D983" s="10" t="s">
        <v>1379</v>
      </c>
      <c r="E983" s="8">
        <v>1</v>
      </c>
      <c r="F983" s="11">
        <f>G969+G971+G973+G975+G977+G979+G981</f>
        <v>15003.24</v>
      </c>
      <c r="G983" s="11">
        <f>ROUND(E983*F983,2)</f>
        <v>15003.24</v>
      </c>
    </row>
    <row r="984" spans="1:7" ht="0.95" customHeight="1" x14ac:dyDescent="0.25">
      <c r="A984" s="12"/>
      <c r="B984" s="12"/>
      <c r="C984" s="12"/>
      <c r="D984" s="12"/>
      <c r="E984" s="12"/>
      <c r="F984" s="12"/>
      <c r="G984" s="12"/>
    </row>
    <row r="985" spans="1:7" x14ac:dyDescent="0.25">
      <c r="A985" s="13" t="s">
        <v>1380</v>
      </c>
      <c r="B985" s="13" t="s">
        <v>10</v>
      </c>
      <c r="C985" s="13" t="s">
        <v>11</v>
      </c>
      <c r="D985" s="13" t="s">
        <v>1381</v>
      </c>
      <c r="E985" s="14">
        <f>E1000</f>
        <v>1</v>
      </c>
      <c r="F985" s="14">
        <f>F1000</f>
        <v>1034.02</v>
      </c>
      <c r="G985" s="14">
        <f>G1000</f>
        <v>1034.02</v>
      </c>
    </row>
    <row r="986" spans="1:7" x14ac:dyDescent="0.25">
      <c r="A986" s="7" t="s">
        <v>1382</v>
      </c>
      <c r="B986" s="8" t="s">
        <v>14</v>
      </c>
      <c r="C986" s="8" t="s">
        <v>15</v>
      </c>
      <c r="D986" s="8" t="s">
        <v>1383</v>
      </c>
      <c r="E986" s="8">
        <v>1</v>
      </c>
      <c r="F986" s="8">
        <v>13.89</v>
      </c>
      <c r="G986" s="9">
        <f>ROUND(E986*F986,2)</f>
        <v>13.89</v>
      </c>
    </row>
    <row r="987" spans="1:7" x14ac:dyDescent="0.25">
      <c r="A987" s="8"/>
      <c r="B987" s="8"/>
      <c r="C987" s="8"/>
      <c r="D987" s="8" t="s">
        <v>1384</v>
      </c>
      <c r="E987" s="8"/>
      <c r="F987" s="8"/>
      <c r="G987" s="8"/>
    </row>
    <row r="988" spans="1:7" x14ac:dyDescent="0.25">
      <c r="A988" s="7" t="s">
        <v>1385</v>
      </c>
      <c r="B988" s="8" t="s">
        <v>14</v>
      </c>
      <c r="C988" s="8" t="s">
        <v>15</v>
      </c>
      <c r="D988" s="8" t="s">
        <v>1386</v>
      </c>
      <c r="E988" s="8">
        <v>1</v>
      </c>
      <c r="F988" s="8">
        <v>3.88</v>
      </c>
      <c r="G988" s="9">
        <f>ROUND(E988*F988,2)</f>
        <v>3.88</v>
      </c>
    </row>
    <row r="989" spans="1:7" x14ac:dyDescent="0.25">
      <c r="A989" s="8"/>
      <c r="B989" s="8"/>
      <c r="C989" s="8"/>
      <c r="D989" s="8" t="s">
        <v>1387</v>
      </c>
      <c r="E989" s="8"/>
      <c r="F989" s="8"/>
      <c r="G989" s="8"/>
    </row>
    <row r="990" spans="1:7" x14ac:dyDescent="0.25">
      <c r="A990" s="7" t="s">
        <v>1388</v>
      </c>
      <c r="B990" s="8" t="s">
        <v>14</v>
      </c>
      <c r="C990" s="8" t="s">
        <v>317</v>
      </c>
      <c r="D990" s="8" t="s">
        <v>1389</v>
      </c>
      <c r="E990" s="8">
        <v>5</v>
      </c>
      <c r="F990" s="8">
        <v>122.61</v>
      </c>
      <c r="G990" s="9">
        <f>ROUND(E990*F990,2)</f>
        <v>613.04999999999995</v>
      </c>
    </row>
    <row r="991" spans="1:7" ht="22.5" x14ac:dyDescent="0.25">
      <c r="A991" s="8"/>
      <c r="B991" s="8"/>
      <c r="C991" s="8"/>
      <c r="D991" s="8" t="s">
        <v>1390</v>
      </c>
      <c r="E991" s="8"/>
      <c r="F991" s="8"/>
      <c r="G991" s="8"/>
    </row>
    <row r="992" spans="1:7" x14ac:dyDescent="0.25">
      <c r="A992" s="7" t="s">
        <v>1391</v>
      </c>
      <c r="B992" s="8" t="s">
        <v>14</v>
      </c>
      <c r="C992" s="8" t="s">
        <v>317</v>
      </c>
      <c r="D992" s="8" t="s">
        <v>1392</v>
      </c>
      <c r="E992" s="8">
        <v>5</v>
      </c>
      <c r="F992" s="8">
        <v>9.86</v>
      </c>
      <c r="G992" s="9">
        <f>ROUND(E992*F992,2)</f>
        <v>49.3</v>
      </c>
    </row>
    <row r="993" spans="1:7" ht="22.5" x14ac:dyDescent="0.25">
      <c r="A993" s="8"/>
      <c r="B993" s="8"/>
      <c r="C993" s="8"/>
      <c r="D993" s="8" t="s">
        <v>1393</v>
      </c>
      <c r="E993" s="8"/>
      <c r="F993" s="8"/>
      <c r="G993" s="8"/>
    </row>
    <row r="994" spans="1:7" x14ac:dyDescent="0.25">
      <c r="A994" s="7" t="s">
        <v>1394</v>
      </c>
      <c r="B994" s="8" t="s">
        <v>14</v>
      </c>
      <c r="C994" s="8" t="s">
        <v>4</v>
      </c>
      <c r="D994" s="8" t="s">
        <v>1395</v>
      </c>
      <c r="E994" s="8">
        <v>8</v>
      </c>
      <c r="F994" s="8">
        <v>4.78</v>
      </c>
      <c r="G994" s="9">
        <f>ROUND(E994*F994,2)</f>
        <v>38.24</v>
      </c>
    </row>
    <row r="995" spans="1:7" ht="22.5" x14ac:dyDescent="0.25">
      <c r="A995" s="8"/>
      <c r="B995" s="8"/>
      <c r="C995" s="8"/>
      <c r="D995" s="8" t="s">
        <v>1396</v>
      </c>
      <c r="E995" s="8"/>
      <c r="F995" s="8"/>
      <c r="G995" s="8"/>
    </row>
    <row r="996" spans="1:7" x14ac:dyDescent="0.25">
      <c r="A996" s="7" t="s">
        <v>1397</v>
      </c>
      <c r="B996" s="8" t="s">
        <v>14</v>
      </c>
      <c r="C996" s="8" t="s">
        <v>4</v>
      </c>
      <c r="D996" s="8" t="s">
        <v>1398</v>
      </c>
      <c r="E996" s="8">
        <v>12</v>
      </c>
      <c r="F996" s="8">
        <v>4.78</v>
      </c>
      <c r="G996" s="9">
        <f>ROUND(E996*F996,2)</f>
        <v>57.36</v>
      </c>
    </row>
    <row r="997" spans="1:7" ht="22.5" x14ac:dyDescent="0.25">
      <c r="A997" s="8"/>
      <c r="B997" s="8"/>
      <c r="C997" s="8"/>
      <c r="D997" s="8" t="s">
        <v>1399</v>
      </c>
      <c r="E997" s="8"/>
      <c r="F997" s="8"/>
      <c r="G997" s="8"/>
    </row>
    <row r="998" spans="1:7" x14ac:dyDescent="0.25">
      <c r="A998" s="7" t="s">
        <v>1400</v>
      </c>
      <c r="B998" s="8" t="s">
        <v>14</v>
      </c>
      <c r="C998" s="8" t="s">
        <v>384</v>
      </c>
      <c r="D998" s="8" t="s">
        <v>1401</v>
      </c>
      <c r="E998" s="8">
        <v>410</v>
      </c>
      <c r="F998" s="8">
        <v>0.63</v>
      </c>
      <c r="G998" s="9">
        <f>ROUND(E998*F998,2)</f>
        <v>258.3</v>
      </c>
    </row>
    <row r="999" spans="1:7" x14ac:dyDescent="0.25">
      <c r="A999" s="8"/>
      <c r="B999" s="8"/>
      <c r="C999" s="8"/>
      <c r="D999" s="8" t="s">
        <v>1402</v>
      </c>
      <c r="E999" s="8"/>
      <c r="F999" s="8"/>
      <c r="G999" s="8"/>
    </row>
    <row r="1000" spans="1:7" x14ac:dyDescent="0.25">
      <c r="A1000" s="8"/>
      <c r="B1000" s="8"/>
      <c r="C1000" s="8"/>
      <c r="D1000" s="10" t="s">
        <v>1403</v>
      </c>
      <c r="E1000" s="8">
        <v>1</v>
      </c>
      <c r="F1000" s="11">
        <f>G986+G988+G990+G992+G994+G996+G998</f>
        <v>1034.02</v>
      </c>
      <c r="G1000" s="11">
        <f>ROUND(E1000*F1000,2)</f>
        <v>1034.02</v>
      </c>
    </row>
    <row r="1001" spans="1:7" ht="0.95" customHeight="1" x14ac:dyDescent="0.25">
      <c r="A1001" s="12"/>
      <c r="B1001" s="12"/>
      <c r="C1001" s="12"/>
      <c r="D1001" s="12"/>
      <c r="E1001" s="12"/>
      <c r="F1001" s="12"/>
      <c r="G1001" s="12"/>
    </row>
    <row r="1002" spans="1:7" x14ac:dyDescent="0.25">
      <c r="A1002" s="13" t="s">
        <v>1404</v>
      </c>
      <c r="B1002" s="13" t="s">
        <v>10</v>
      </c>
      <c r="C1002" s="13" t="s">
        <v>11</v>
      </c>
      <c r="D1002" s="13" t="s">
        <v>1405</v>
      </c>
      <c r="E1002" s="14">
        <f>E1021</f>
        <v>1</v>
      </c>
      <c r="F1002" s="14">
        <f>F1021</f>
        <v>10269.1</v>
      </c>
      <c r="G1002" s="14">
        <f>G1021</f>
        <v>10269.1</v>
      </c>
    </row>
    <row r="1003" spans="1:7" x14ac:dyDescent="0.25">
      <c r="A1003" s="7" t="s">
        <v>1406</v>
      </c>
      <c r="B1003" s="8" t="s">
        <v>14</v>
      </c>
      <c r="C1003" s="8" t="s">
        <v>192</v>
      </c>
      <c r="D1003" s="8" t="s">
        <v>1407</v>
      </c>
      <c r="E1003" s="8">
        <v>77</v>
      </c>
      <c r="F1003" s="8">
        <v>15.11</v>
      </c>
      <c r="G1003" s="9">
        <f>ROUND(E1003*F1003,2)</f>
        <v>1163.47</v>
      </c>
    </row>
    <row r="1004" spans="1:7" ht="33.75" x14ac:dyDescent="0.25">
      <c r="A1004" s="8"/>
      <c r="B1004" s="8"/>
      <c r="C1004" s="8"/>
      <c r="D1004" s="8" t="s">
        <v>1408</v>
      </c>
      <c r="E1004" s="8"/>
      <c r="F1004" s="8"/>
      <c r="G1004" s="8"/>
    </row>
    <row r="1005" spans="1:7" x14ac:dyDescent="0.25">
      <c r="A1005" s="7" t="s">
        <v>1409</v>
      </c>
      <c r="B1005" s="8" t="s">
        <v>14</v>
      </c>
      <c r="C1005" s="8" t="s">
        <v>15</v>
      </c>
      <c r="D1005" s="8" t="s">
        <v>1410</v>
      </c>
      <c r="E1005" s="8">
        <v>12</v>
      </c>
      <c r="F1005" s="8">
        <v>5.43</v>
      </c>
      <c r="G1005" s="9">
        <f>ROUND(E1005*F1005,2)</f>
        <v>65.16</v>
      </c>
    </row>
    <row r="1006" spans="1:7" x14ac:dyDescent="0.25">
      <c r="A1006" s="8"/>
      <c r="B1006" s="8"/>
      <c r="C1006" s="8"/>
      <c r="D1006" s="8" t="s">
        <v>1411</v>
      </c>
      <c r="E1006" s="8"/>
      <c r="F1006" s="8"/>
      <c r="G1006" s="8"/>
    </row>
    <row r="1007" spans="1:7" x14ac:dyDescent="0.25">
      <c r="A1007" s="7" t="s">
        <v>1412</v>
      </c>
      <c r="B1007" s="8" t="s">
        <v>14</v>
      </c>
      <c r="C1007" s="8" t="s">
        <v>317</v>
      </c>
      <c r="D1007" s="8" t="s">
        <v>1413</v>
      </c>
      <c r="E1007" s="8">
        <v>2</v>
      </c>
      <c r="F1007" s="8">
        <v>55.3</v>
      </c>
      <c r="G1007" s="9">
        <f>ROUND(E1007*F1007,2)</f>
        <v>110.6</v>
      </c>
    </row>
    <row r="1008" spans="1:7" ht="22.5" x14ac:dyDescent="0.25">
      <c r="A1008" s="8"/>
      <c r="B1008" s="8"/>
      <c r="C1008" s="8"/>
      <c r="D1008" s="8" t="s">
        <v>1414</v>
      </c>
      <c r="E1008" s="8"/>
      <c r="F1008" s="8"/>
      <c r="G1008" s="8"/>
    </row>
    <row r="1009" spans="1:7" x14ac:dyDescent="0.25">
      <c r="A1009" s="7" t="s">
        <v>1415</v>
      </c>
      <c r="B1009" s="8" t="s">
        <v>14</v>
      </c>
      <c r="C1009" s="8" t="s">
        <v>317</v>
      </c>
      <c r="D1009" s="8" t="s">
        <v>1416</v>
      </c>
      <c r="E1009" s="8">
        <v>16</v>
      </c>
      <c r="F1009" s="8">
        <v>9.82</v>
      </c>
      <c r="G1009" s="9">
        <f>ROUND(E1009*F1009,2)</f>
        <v>157.12</v>
      </c>
    </row>
    <row r="1010" spans="1:7" ht="22.5" x14ac:dyDescent="0.25">
      <c r="A1010" s="8"/>
      <c r="B1010" s="8"/>
      <c r="C1010" s="8"/>
      <c r="D1010" s="8" t="s">
        <v>1417</v>
      </c>
      <c r="E1010" s="8"/>
      <c r="F1010" s="8"/>
      <c r="G1010" s="8"/>
    </row>
    <row r="1011" spans="1:7" x14ac:dyDescent="0.25">
      <c r="A1011" s="7" t="s">
        <v>1418</v>
      </c>
      <c r="B1011" s="8" t="s">
        <v>14</v>
      </c>
      <c r="C1011" s="8" t="s">
        <v>192</v>
      </c>
      <c r="D1011" s="8" t="s">
        <v>1419</v>
      </c>
      <c r="E1011" s="8">
        <v>29.55</v>
      </c>
      <c r="F1011" s="8">
        <v>11.79</v>
      </c>
      <c r="G1011" s="9">
        <f>ROUND(E1011*F1011,2)</f>
        <v>348.39</v>
      </c>
    </row>
    <row r="1012" spans="1:7" ht="33.75" x14ac:dyDescent="0.25">
      <c r="A1012" s="8"/>
      <c r="B1012" s="8"/>
      <c r="C1012" s="8"/>
      <c r="D1012" s="8" t="s">
        <v>1420</v>
      </c>
      <c r="E1012" s="8"/>
      <c r="F1012" s="8"/>
      <c r="G1012" s="8"/>
    </row>
    <row r="1013" spans="1:7" x14ac:dyDescent="0.25">
      <c r="A1013" s="7" t="s">
        <v>1421</v>
      </c>
      <c r="B1013" s="8" t="s">
        <v>14</v>
      </c>
      <c r="C1013" s="8" t="s">
        <v>28</v>
      </c>
      <c r="D1013" s="8" t="s">
        <v>1422</v>
      </c>
      <c r="E1013" s="8">
        <v>190.2</v>
      </c>
      <c r="F1013" s="8">
        <v>26.14</v>
      </c>
      <c r="G1013" s="9">
        <f>ROUND(E1013*F1013,2)</f>
        <v>4971.83</v>
      </c>
    </row>
    <row r="1014" spans="1:7" ht="56.25" x14ac:dyDescent="0.25">
      <c r="A1014" s="8"/>
      <c r="B1014" s="8"/>
      <c r="C1014" s="8"/>
      <c r="D1014" s="8" t="s">
        <v>1423</v>
      </c>
      <c r="E1014" s="8"/>
      <c r="F1014" s="8"/>
      <c r="G1014" s="8"/>
    </row>
    <row r="1015" spans="1:7" x14ac:dyDescent="0.25">
      <c r="A1015" s="7" t="s">
        <v>1424</v>
      </c>
      <c r="B1015" s="8" t="s">
        <v>14</v>
      </c>
      <c r="C1015" s="8" t="s">
        <v>192</v>
      </c>
      <c r="D1015" s="8" t="s">
        <v>1425</v>
      </c>
      <c r="E1015" s="8">
        <v>87.9</v>
      </c>
      <c r="F1015" s="8">
        <v>12.28</v>
      </c>
      <c r="G1015" s="9">
        <f>ROUND(E1015*F1015,2)</f>
        <v>1079.4100000000001</v>
      </c>
    </row>
    <row r="1016" spans="1:7" ht="33.75" x14ac:dyDescent="0.25">
      <c r="A1016" s="8"/>
      <c r="B1016" s="8"/>
      <c r="C1016" s="8"/>
      <c r="D1016" s="8" t="s">
        <v>1426</v>
      </c>
      <c r="E1016" s="8"/>
      <c r="F1016" s="8"/>
      <c r="G1016" s="8"/>
    </row>
    <row r="1017" spans="1:7" x14ac:dyDescent="0.25">
      <c r="A1017" s="7" t="s">
        <v>1427</v>
      </c>
      <c r="B1017" s="8" t="s">
        <v>14</v>
      </c>
      <c r="C1017" s="8" t="s">
        <v>28</v>
      </c>
      <c r="D1017" s="8" t="s">
        <v>1428</v>
      </c>
      <c r="E1017" s="8">
        <v>3222.95</v>
      </c>
      <c r="F1017" s="8">
        <v>0.69</v>
      </c>
      <c r="G1017" s="9">
        <f>ROUND(E1017*F1017,2)</f>
        <v>2223.84</v>
      </c>
    </row>
    <row r="1018" spans="1:7" ht="33.75" x14ac:dyDescent="0.25">
      <c r="A1018" s="8"/>
      <c r="B1018" s="8"/>
      <c r="C1018" s="8"/>
      <c r="D1018" s="8" t="s">
        <v>1429</v>
      </c>
      <c r="E1018" s="8"/>
      <c r="F1018" s="8"/>
      <c r="G1018" s="8"/>
    </row>
    <row r="1019" spans="1:7" x14ac:dyDescent="0.25">
      <c r="A1019" s="7" t="s">
        <v>1430</v>
      </c>
      <c r="B1019" s="8" t="s">
        <v>14</v>
      </c>
      <c r="C1019" s="8" t="s">
        <v>71</v>
      </c>
      <c r="D1019" s="8" t="s">
        <v>1431</v>
      </c>
      <c r="E1019" s="8">
        <v>26.8</v>
      </c>
      <c r="F1019" s="8">
        <v>5.57</v>
      </c>
      <c r="G1019" s="9">
        <f>ROUND(E1019*F1019,2)</f>
        <v>149.28</v>
      </c>
    </row>
    <row r="1020" spans="1:7" ht="45" x14ac:dyDescent="0.25">
      <c r="A1020" s="8"/>
      <c r="B1020" s="8"/>
      <c r="C1020" s="8"/>
      <c r="D1020" s="8" t="s">
        <v>1432</v>
      </c>
      <c r="E1020" s="8"/>
      <c r="F1020" s="8"/>
      <c r="G1020" s="8"/>
    </row>
    <row r="1021" spans="1:7" x14ac:dyDescent="0.25">
      <c r="A1021" s="8"/>
      <c r="B1021" s="8"/>
      <c r="C1021" s="8"/>
      <c r="D1021" s="10" t="s">
        <v>1433</v>
      </c>
      <c r="E1021" s="8">
        <v>1</v>
      </c>
      <c r="F1021" s="11">
        <f>G1003+G1005+G1007+G1009+G1011+G1013+G1015+G1017+G1019</f>
        <v>10269.1</v>
      </c>
      <c r="G1021" s="11">
        <f>ROUND(E1021*F1021,2)</f>
        <v>10269.1</v>
      </c>
    </row>
    <row r="1022" spans="1:7" ht="0.95" customHeight="1" x14ac:dyDescent="0.25">
      <c r="A1022" s="12"/>
      <c r="B1022" s="12"/>
      <c r="C1022" s="12"/>
      <c r="D1022" s="12"/>
      <c r="E1022" s="12"/>
      <c r="F1022" s="12"/>
      <c r="G1022" s="12"/>
    </row>
    <row r="1023" spans="1:7" x14ac:dyDescent="0.25">
      <c r="A1023" s="13" t="s">
        <v>1434</v>
      </c>
      <c r="B1023" s="13" t="s">
        <v>10</v>
      </c>
      <c r="C1023" s="13" t="s">
        <v>11</v>
      </c>
      <c r="D1023" s="13" t="s">
        <v>1435</v>
      </c>
      <c r="E1023" s="14">
        <f>E1026</f>
        <v>1</v>
      </c>
      <c r="F1023" s="14">
        <f>F1026</f>
        <v>252.5</v>
      </c>
      <c r="G1023" s="14">
        <f>G1026</f>
        <v>252.5</v>
      </c>
    </row>
    <row r="1024" spans="1:7" x14ac:dyDescent="0.25">
      <c r="A1024" s="7" t="s">
        <v>1436</v>
      </c>
      <c r="B1024" s="8" t="s">
        <v>14</v>
      </c>
      <c r="C1024" s="8" t="s">
        <v>317</v>
      </c>
      <c r="D1024" s="8" t="s">
        <v>1437</v>
      </c>
      <c r="E1024" s="8">
        <v>5</v>
      </c>
      <c r="F1024" s="8">
        <v>50.5</v>
      </c>
      <c r="G1024" s="9">
        <f>ROUND(E1024*F1024,2)</f>
        <v>252.5</v>
      </c>
    </row>
    <row r="1025" spans="1:7" ht="22.5" x14ac:dyDescent="0.25">
      <c r="A1025" s="8"/>
      <c r="B1025" s="8"/>
      <c r="C1025" s="8"/>
      <c r="D1025" s="8" t="s">
        <v>1438</v>
      </c>
      <c r="E1025" s="8"/>
      <c r="F1025" s="8"/>
      <c r="G1025" s="8"/>
    </row>
    <row r="1026" spans="1:7" x14ac:dyDescent="0.25">
      <c r="A1026" s="8"/>
      <c r="B1026" s="8"/>
      <c r="C1026" s="8"/>
      <c r="D1026" s="10" t="s">
        <v>1439</v>
      </c>
      <c r="E1026" s="8">
        <v>1</v>
      </c>
      <c r="F1026" s="11">
        <f>G1024</f>
        <v>252.5</v>
      </c>
      <c r="G1026" s="11">
        <f>ROUND(E1026*F1026,2)</f>
        <v>252.5</v>
      </c>
    </row>
    <row r="1027" spans="1:7" ht="0.95" customHeight="1" x14ac:dyDescent="0.25">
      <c r="A1027" s="12"/>
      <c r="B1027" s="12"/>
      <c r="C1027" s="12"/>
      <c r="D1027" s="12"/>
      <c r="E1027" s="12"/>
      <c r="F1027" s="12"/>
      <c r="G1027" s="12"/>
    </row>
    <row r="1028" spans="1:7" x14ac:dyDescent="0.25">
      <c r="A1028" s="13" t="s">
        <v>1440</v>
      </c>
      <c r="B1028" s="13" t="s">
        <v>10</v>
      </c>
      <c r="C1028" s="13" t="s">
        <v>11</v>
      </c>
      <c r="D1028" s="13" t="s">
        <v>1441</v>
      </c>
      <c r="E1028" s="14">
        <f>E1059</f>
        <v>1</v>
      </c>
      <c r="F1028" s="14">
        <f>F1059</f>
        <v>5337.17</v>
      </c>
      <c r="G1028" s="14">
        <f>G1059</f>
        <v>5337.17</v>
      </c>
    </row>
    <row r="1029" spans="1:7" x14ac:dyDescent="0.25">
      <c r="A1029" s="7" t="s">
        <v>1442</v>
      </c>
      <c r="B1029" s="8" t="s">
        <v>14</v>
      </c>
      <c r="C1029" s="8" t="s">
        <v>317</v>
      </c>
      <c r="D1029" s="8" t="s">
        <v>1443</v>
      </c>
      <c r="E1029" s="8">
        <v>34</v>
      </c>
      <c r="F1029" s="8">
        <v>6</v>
      </c>
      <c r="G1029" s="9">
        <f>ROUND(E1029*F1029,2)</f>
        <v>204</v>
      </c>
    </row>
    <row r="1030" spans="1:7" ht="22.5" x14ac:dyDescent="0.25">
      <c r="A1030" s="8"/>
      <c r="B1030" s="8"/>
      <c r="C1030" s="8"/>
      <c r="D1030" s="8" t="s">
        <v>1444</v>
      </c>
      <c r="E1030" s="8"/>
      <c r="F1030" s="8"/>
      <c r="G1030" s="8"/>
    </row>
    <row r="1031" spans="1:7" x14ac:dyDescent="0.25">
      <c r="A1031" s="7" t="s">
        <v>1445</v>
      </c>
      <c r="B1031" s="8" t="s">
        <v>14</v>
      </c>
      <c r="C1031" s="8" t="s">
        <v>317</v>
      </c>
      <c r="D1031" s="8" t="s">
        <v>1446</v>
      </c>
      <c r="E1031" s="8">
        <v>2</v>
      </c>
      <c r="F1031" s="8">
        <v>2.86</v>
      </c>
      <c r="G1031" s="9">
        <f>ROUND(E1031*F1031,2)</f>
        <v>5.72</v>
      </c>
    </row>
    <row r="1032" spans="1:7" ht="22.5" x14ac:dyDescent="0.25">
      <c r="A1032" s="8"/>
      <c r="B1032" s="8"/>
      <c r="C1032" s="8"/>
      <c r="D1032" s="8" t="s">
        <v>1447</v>
      </c>
      <c r="E1032" s="8"/>
      <c r="F1032" s="8"/>
      <c r="G1032" s="8"/>
    </row>
    <row r="1033" spans="1:7" x14ac:dyDescent="0.25">
      <c r="A1033" s="7" t="s">
        <v>1448</v>
      </c>
      <c r="B1033" s="8" t="s">
        <v>14</v>
      </c>
      <c r="C1033" s="8" t="s">
        <v>317</v>
      </c>
      <c r="D1033" s="8" t="s">
        <v>1449</v>
      </c>
      <c r="E1033" s="8">
        <v>30</v>
      </c>
      <c r="F1033" s="8">
        <v>3.11</v>
      </c>
      <c r="G1033" s="9">
        <f>ROUND(E1033*F1033,2)</f>
        <v>93.3</v>
      </c>
    </row>
    <row r="1034" spans="1:7" ht="22.5" x14ac:dyDescent="0.25">
      <c r="A1034" s="8"/>
      <c r="B1034" s="8"/>
      <c r="C1034" s="8"/>
      <c r="D1034" s="8" t="s">
        <v>1450</v>
      </c>
      <c r="E1034" s="8"/>
      <c r="F1034" s="8"/>
      <c r="G1034" s="8"/>
    </row>
    <row r="1035" spans="1:7" x14ac:dyDescent="0.25">
      <c r="A1035" s="7" t="s">
        <v>1451</v>
      </c>
      <c r="B1035" s="8" t="s">
        <v>14</v>
      </c>
      <c r="C1035" s="8" t="s">
        <v>317</v>
      </c>
      <c r="D1035" s="8" t="s">
        <v>1452</v>
      </c>
      <c r="E1035" s="8">
        <v>30</v>
      </c>
      <c r="F1035" s="8">
        <v>0.36</v>
      </c>
      <c r="G1035" s="9">
        <f>ROUND(E1035*F1035,2)</f>
        <v>10.8</v>
      </c>
    </row>
    <row r="1036" spans="1:7" ht="22.5" x14ac:dyDescent="0.25">
      <c r="A1036" s="8"/>
      <c r="B1036" s="8"/>
      <c r="C1036" s="8"/>
      <c r="D1036" s="8" t="s">
        <v>1453</v>
      </c>
      <c r="E1036" s="8"/>
      <c r="F1036" s="8"/>
      <c r="G1036" s="8"/>
    </row>
    <row r="1037" spans="1:7" x14ac:dyDescent="0.25">
      <c r="A1037" s="7" t="s">
        <v>1454</v>
      </c>
      <c r="B1037" s="8" t="s">
        <v>14</v>
      </c>
      <c r="C1037" s="8" t="s">
        <v>317</v>
      </c>
      <c r="D1037" s="8" t="s">
        <v>1455</v>
      </c>
      <c r="E1037" s="8">
        <v>2</v>
      </c>
      <c r="F1037" s="8">
        <v>8</v>
      </c>
      <c r="G1037" s="9">
        <f>ROUND(E1037*F1037,2)</f>
        <v>16</v>
      </c>
    </row>
    <row r="1038" spans="1:7" ht="45" x14ac:dyDescent="0.25">
      <c r="A1038" s="8"/>
      <c r="B1038" s="8"/>
      <c r="C1038" s="8"/>
      <c r="D1038" s="8" t="s">
        <v>1456</v>
      </c>
      <c r="E1038" s="8"/>
      <c r="F1038" s="8"/>
      <c r="G1038" s="8"/>
    </row>
    <row r="1039" spans="1:7" x14ac:dyDescent="0.25">
      <c r="A1039" s="7" t="s">
        <v>1457</v>
      </c>
      <c r="B1039" s="8" t="s">
        <v>14</v>
      </c>
      <c r="C1039" s="8" t="s">
        <v>317</v>
      </c>
      <c r="D1039" s="8" t="s">
        <v>1458</v>
      </c>
      <c r="E1039" s="8">
        <v>30</v>
      </c>
      <c r="F1039" s="8">
        <v>6.46</v>
      </c>
      <c r="G1039" s="9">
        <f>ROUND(E1039*F1039,2)</f>
        <v>193.8</v>
      </c>
    </row>
    <row r="1040" spans="1:7" ht="22.5" x14ac:dyDescent="0.25">
      <c r="A1040" s="8"/>
      <c r="B1040" s="8"/>
      <c r="C1040" s="8"/>
      <c r="D1040" s="8" t="s">
        <v>1459</v>
      </c>
      <c r="E1040" s="8"/>
      <c r="F1040" s="8"/>
      <c r="G1040" s="8"/>
    </row>
    <row r="1041" spans="1:7" x14ac:dyDescent="0.25">
      <c r="A1041" s="7" t="s">
        <v>1460</v>
      </c>
      <c r="B1041" s="8" t="s">
        <v>14</v>
      </c>
      <c r="C1041" s="8" t="s">
        <v>317</v>
      </c>
      <c r="D1041" s="8" t="s">
        <v>1461</v>
      </c>
      <c r="E1041" s="8">
        <v>30</v>
      </c>
      <c r="F1041" s="8">
        <v>4.46</v>
      </c>
      <c r="G1041" s="9">
        <f>ROUND(E1041*F1041,2)</f>
        <v>133.80000000000001</v>
      </c>
    </row>
    <row r="1042" spans="1:7" ht="22.5" x14ac:dyDescent="0.25">
      <c r="A1042" s="8"/>
      <c r="B1042" s="8"/>
      <c r="C1042" s="8"/>
      <c r="D1042" s="8" t="s">
        <v>1462</v>
      </c>
      <c r="E1042" s="8"/>
      <c r="F1042" s="8"/>
      <c r="G1042" s="8"/>
    </row>
    <row r="1043" spans="1:7" x14ac:dyDescent="0.25">
      <c r="A1043" s="7" t="s">
        <v>1463</v>
      </c>
      <c r="B1043" s="8" t="s">
        <v>14</v>
      </c>
      <c r="C1043" s="8" t="s">
        <v>317</v>
      </c>
      <c r="D1043" s="8" t="s">
        <v>1464</v>
      </c>
      <c r="E1043" s="8">
        <v>2</v>
      </c>
      <c r="F1043" s="8">
        <v>3.41</v>
      </c>
      <c r="G1043" s="9">
        <f>ROUND(E1043*F1043,2)</f>
        <v>6.82</v>
      </c>
    </row>
    <row r="1044" spans="1:7" ht="22.5" x14ac:dyDescent="0.25">
      <c r="A1044" s="8"/>
      <c r="B1044" s="8"/>
      <c r="C1044" s="8"/>
      <c r="D1044" s="8" t="s">
        <v>1465</v>
      </c>
      <c r="E1044" s="8"/>
      <c r="F1044" s="8"/>
      <c r="G1044" s="8"/>
    </row>
    <row r="1045" spans="1:7" x14ac:dyDescent="0.25">
      <c r="A1045" s="7" t="s">
        <v>1466</v>
      </c>
      <c r="B1045" s="8" t="s">
        <v>14</v>
      </c>
      <c r="C1045" s="8" t="s">
        <v>317</v>
      </c>
      <c r="D1045" s="8" t="s">
        <v>1467</v>
      </c>
      <c r="E1045" s="8">
        <v>30</v>
      </c>
      <c r="F1045" s="8">
        <v>5.68</v>
      </c>
      <c r="G1045" s="9">
        <f>ROUND(E1045*F1045,2)</f>
        <v>170.4</v>
      </c>
    </row>
    <row r="1046" spans="1:7" ht="22.5" x14ac:dyDescent="0.25">
      <c r="A1046" s="8"/>
      <c r="B1046" s="8"/>
      <c r="C1046" s="8"/>
      <c r="D1046" s="8" t="s">
        <v>1468</v>
      </c>
      <c r="E1046" s="8"/>
      <c r="F1046" s="8"/>
      <c r="G1046" s="8"/>
    </row>
    <row r="1047" spans="1:7" x14ac:dyDescent="0.25">
      <c r="A1047" s="7" t="s">
        <v>1469</v>
      </c>
      <c r="B1047" s="8" t="s">
        <v>14</v>
      </c>
      <c r="C1047" s="8" t="s">
        <v>317</v>
      </c>
      <c r="D1047" s="8" t="s">
        <v>1470</v>
      </c>
      <c r="E1047" s="8">
        <v>2</v>
      </c>
      <c r="F1047" s="8">
        <v>1.56</v>
      </c>
      <c r="G1047" s="9">
        <f>ROUND(E1047*F1047,2)</f>
        <v>3.12</v>
      </c>
    </row>
    <row r="1048" spans="1:7" ht="22.5" x14ac:dyDescent="0.25">
      <c r="A1048" s="8"/>
      <c r="B1048" s="8"/>
      <c r="C1048" s="8"/>
      <c r="D1048" s="8" t="s">
        <v>1471</v>
      </c>
      <c r="E1048" s="8"/>
      <c r="F1048" s="8"/>
      <c r="G1048" s="8"/>
    </row>
    <row r="1049" spans="1:7" x14ac:dyDescent="0.25">
      <c r="A1049" s="7" t="s">
        <v>1472</v>
      </c>
      <c r="B1049" s="8" t="s">
        <v>14</v>
      </c>
      <c r="C1049" s="8" t="s">
        <v>317</v>
      </c>
      <c r="D1049" s="8" t="s">
        <v>1473</v>
      </c>
      <c r="E1049" s="8">
        <v>30</v>
      </c>
      <c r="F1049" s="8">
        <v>25</v>
      </c>
      <c r="G1049" s="9">
        <f>ROUND(E1049*F1049,2)</f>
        <v>750</v>
      </c>
    </row>
    <row r="1050" spans="1:7" ht="22.5" x14ac:dyDescent="0.25">
      <c r="A1050" s="8"/>
      <c r="B1050" s="8"/>
      <c r="C1050" s="8"/>
      <c r="D1050" s="8" t="s">
        <v>1474</v>
      </c>
      <c r="E1050" s="8"/>
      <c r="F1050" s="8"/>
      <c r="G1050" s="8"/>
    </row>
    <row r="1051" spans="1:7" x14ac:dyDescent="0.25">
      <c r="A1051" s="7" t="s">
        <v>1475</v>
      </c>
      <c r="B1051" s="8" t="s">
        <v>14</v>
      </c>
      <c r="C1051" s="8" t="s">
        <v>317</v>
      </c>
      <c r="D1051" s="8" t="s">
        <v>1476</v>
      </c>
      <c r="E1051" s="8">
        <v>2</v>
      </c>
      <c r="F1051" s="8">
        <v>1.64</v>
      </c>
      <c r="G1051" s="9">
        <f>ROUND(E1051*F1051,2)</f>
        <v>3.28</v>
      </c>
    </row>
    <row r="1052" spans="1:7" ht="22.5" x14ac:dyDescent="0.25">
      <c r="A1052" s="8"/>
      <c r="B1052" s="8"/>
      <c r="C1052" s="8"/>
      <c r="D1052" s="8" t="s">
        <v>1477</v>
      </c>
      <c r="E1052" s="8"/>
      <c r="F1052" s="8"/>
      <c r="G1052" s="8"/>
    </row>
    <row r="1053" spans="1:7" x14ac:dyDescent="0.25">
      <c r="A1053" s="7" t="s">
        <v>1478</v>
      </c>
      <c r="B1053" s="8" t="s">
        <v>14</v>
      </c>
      <c r="C1053" s="8" t="s">
        <v>317</v>
      </c>
      <c r="D1053" s="8" t="s">
        <v>1479</v>
      </c>
      <c r="E1053" s="8">
        <v>2</v>
      </c>
      <c r="F1053" s="8">
        <v>23.11</v>
      </c>
      <c r="G1053" s="9">
        <f>ROUND(E1053*F1053,2)</f>
        <v>46.22</v>
      </c>
    </row>
    <row r="1054" spans="1:7" ht="33.75" x14ac:dyDescent="0.25">
      <c r="A1054" s="8"/>
      <c r="B1054" s="8"/>
      <c r="C1054" s="8"/>
      <c r="D1054" s="8" t="s">
        <v>1480</v>
      </c>
      <c r="E1054" s="8"/>
      <c r="F1054" s="8"/>
      <c r="G1054" s="8"/>
    </row>
    <row r="1055" spans="1:7" x14ac:dyDescent="0.25">
      <c r="A1055" s="7" t="s">
        <v>1481</v>
      </c>
      <c r="B1055" s="8" t="s">
        <v>14</v>
      </c>
      <c r="C1055" s="8" t="s">
        <v>192</v>
      </c>
      <c r="D1055" s="8" t="s">
        <v>1482</v>
      </c>
      <c r="E1055" s="8">
        <v>227.95</v>
      </c>
      <c r="F1055" s="8">
        <v>15.31</v>
      </c>
      <c r="G1055" s="9">
        <f>ROUND(E1055*F1055,2)</f>
        <v>3489.91</v>
      </c>
    </row>
    <row r="1056" spans="1:7" ht="33.75" x14ac:dyDescent="0.25">
      <c r="A1056" s="8"/>
      <c r="B1056" s="8"/>
      <c r="C1056" s="8"/>
      <c r="D1056" s="8" t="s">
        <v>1483</v>
      </c>
      <c r="E1056" s="8"/>
      <c r="F1056" s="8"/>
      <c r="G1056" s="8"/>
    </row>
    <row r="1057" spans="1:7" x14ac:dyDescent="0.25">
      <c r="A1057" s="7" t="s">
        <v>1484</v>
      </c>
      <c r="B1057" s="8" t="s">
        <v>14</v>
      </c>
      <c r="C1057" s="8" t="s">
        <v>15</v>
      </c>
      <c r="D1057" s="8" t="s">
        <v>1485</v>
      </c>
      <c r="E1057" s="8">
        <v>30</v>
      </c>
      <c r="F1057" s="8">
        <v>7</v>
      </c>
      <c r="G1057" s="9">
        <f>ROUND(E1057*F1057,2)</f>
        <v>210</v>
      </c>
    </row>
    <row r="1058" spans="1:7" x14ac:dyDescent="0.25">
      <c r="A1058" s="8"/>
      <c r="B1058" s="8"/>
      <c r="C1058" s="8"/>
      <c r="D1058" s="8" t="s">
        <v>1486</v>
      </c>
      <c r="E1058" s="8"/>
      <c r="F1058" s="8"/>
      <c r="G1058" s="8"/>
    </row>
    <row r="1059" spans="1:7" x14ac:dyDescent="0.25">
      <c r="A1059" s="8"/>
      <c r="B1059" s="8"/>
      <c r="C1059" s="8"/>
      <c r="D1059" s="10" t="s">
        <v>1487</v>
      </c>
      <c r="E1059" s="8">
        <v>1</v>
      </c>
      <c r="F1059" s="11">
        <f>G1029+G1031+G1033+G1035+G1037+G1039+G1041+G1043+G1045+G1047+G1049+G1051+G1053+G1055+G1057</f>
        <v>5337.17</v>
      </c>
      <c r="G1059" s="11">
        <f>ROUND(E1059*F1059,2)</f>
        <v>5337.17</v>
      </c>
    </row>
    <row r="1060" spans="1:7" ht="0.95" customHeight="1" x14ac:dyDescent="0.25">
      <c r="A1060" s="12"/>
      <c r="B1060" s="12"/>
      <c r="C1060" s="12"/>
      <c r="D1060" s="12"/>
      <c r="E1060" s="12"/>
      <c r="F1060" s="12"/>
      <c r="G1060" s="12"/>
    </row>
    <row r="1061" spans="1:7" x14ac:dyDescent="0.25">
      <c r="A1061" s="13" t="s">
        <v>1488</v>
      </c>
      <c r="B1061" s="13" t="s">
        <v>10</v>
      </c>
      <c r="C1061" s="13" t="s">
        <v>11</v>
      </c>
      <c r="D1061" s="13" t="s">
        <v>1489</v>
      </c>
      <c r="E1061" s="14">
        <f>E1072</f>
        <v>1</v>
      </c>
      <c r="F1061" s="14">
        <f>F1072</f>
        <v>1459.12</v>
      </c>
      <c r="G1061" s="14">
        <f>G1072</f>
        <v>1459.12</v>
      </c>
    </row>
    <row r="1062" spans="1:7" x14ac:dyDescent="0.25">
      <c r="A1062" s="7" t="s">
        <v>1490</v>
      </c>
      <c r="B1062" s="8" t="s">
        <v>14</v>
      </c>
      <c r="C1062" s="8" t="s">
        <v>15</v>
      </c>
      <c r="D1062" s="8" t="s">
        <v>1491</v>
      </c>
      <c r="E1062" s="8">
        <v>8</v>
      </c>
      <c r="F1062" s="8">
        <v>30</v>
      </c>
      <c r="G1062" s="9">
        <f>ROUND(E1062*F1062,2)</f>
        <v>240</v>
      </c>
    </row>
    <row r="1063" spans="1:7" ht="22.5" x14ac:dyDescent="0.25">
      <c r="A1063" s="8"/>
      <c r="B1063" s="8"/>
      <c r="C1063" s="8"/>
      <c r="D1063" s="8" t="s">
        <v>1492</v>
      </c>
      <c r="E1063" s="8"/>
      <c r="F1063" s="8"/>
      <c r="G1063" s="8"/>
    </row>
    <row r="1064" spans="1:7" x14ac:dyDescent="0.25">
      <c r="A1064" s="7" t="s">
        <v>1493</v>
      </c>
      <c r="B1064" s="8" t="s">
        <v>14</v>
      </c>
      <c r="C1064" s="8" t="s">
        <v>15</v>
      </c>
      <c r="D1064" s="8" t="s">
        <v>1494</v>
      </c>
      <c r="E1064" s="8">
        <v>8</v>
      </c>
      <c r="F1064" s="8">
        <v>15</v>
      </c>
      <c r="G1064" s="9">
        <f>ROUND(E1064*F1064,2)</f>
        <v>120</v>
      </c>
    </row>
    <row r="1065" spans="1:7" x14ac:dyDescent="0.25">
      <c r="A1065" s="8"/>
      <c r="B1065" s="8"/>
      <c r="C1065" s="8"/>
      <c r="D1065" s="8" t="s">
        <v>1495</v>
      </c>
      <c r="E1065" s="8"/>
      <c r="F1065" s="8"/>
      <c r="G1065" s="8"/>
    </row>
    <row r="1066" spans="1:7" x14ac:dyDescent="0.25">
      <c r="A1066" s="7" t="s">
        <v>1496</v>
      </c>
      <c r="B1066" s="8" t="s">
        <v>14</v>
      </c>
      <c r="C1066" s="8" t="s">
        <v>15</v>
      </c>
      <c r="D1066" s="8" t="s">
        <v>1497</v>
      </c>
      <c r="E1066" s="8">
        <v>8</v>
      </c>
      <c r="F1066" s="8">
        <v>25</v>
      </c>
      <c r="G1066" s="9">
        <f>ROUND(E1066*F1066,2)</f>
        <v>200</v>
      </c>
    </row>
    <row r="1067" spans="1:7" x14ac:dyDescent="0.25">
      <c r="A1067" s="8"/>
      <c r="B1067" s="8"/>
      <c r="C1067" s="8"/>
      <c r="D1067" s="8" t="s">
        <v>1498</v>
      </c>
      <c r="E1067" s="8"/>
      <c r="F1067" s="8"/>
      <c r="G1067" s="8"/>
    </row>
    <row r="1068" spans="1:7" x14ac:dyDescent="0.25">
      <c r="A1068" s="7" t="s">
        <v>1499</v>
      </c>
      <c r="B1068" s="8" t="s">
        <v>14</v>
      </c>
      <c r="C1068" s="8" t="s">
        <v>15</v>
      </c>
      <c r="D1068" s="8" t="s">
        <v>1500</v>
      </c>
      <c r="E1068" s="8">
        <v>8</v>
      </c>
      <c r="F1068" s="8">
        <v>20</v>
      </c>
      <c r="G1068" s="9">
        <f>ROUND(E1068*F1068,2)</f>
        <v>160</v>
      </c>
    </row>
    <row r="1069" spans="1:7" x14ac:dyDescent="0.25">
      <c r="A1069" s="8"/>
      <c r="B1069" s="8"/>
      <c r="C1069" s="8"/>
      <c r="D1069" s="8" t="s">
        <v>1501</v>
      </c>
      <c r="E1069" s="8"/>
      <c r="F1069" s="8"/>
      <c r="G1069" s="8"/>
    </row>
    <row r="1070" spans="1:7" x14ac:dyDescent="0.25">
      <c r="A1070" s="7" t="s">
        <v>1502</v>
      </c>
      <c r="B1070" s="8" t="s">
        <v>14</v>
      </c>
      <c r="C1070" s="8" t="s">
        <v>15</v>
      </c>
      <c r="D1070" s="8" t="s">
        <v>1503</v>
      </c>
      <c r="E1070" s="8">
        <v>8</v>
      </c>
      <c r="F1070" s="8">
        <v>92.39</v>
      </c>
      <c r="G1070" s="9">
        <f>ROUND(E1070*F1070,2)</f>
        <v>739.12</v>
      </c>
    </row>
    <row r="1071" spans="1:7" x14ac:dyDescent="0.25">
      <c r="A1071" s="8"/>
      <c r="B1071" s="8"/>
      <c r="C1071" s="8"/>
      <c r="D1071" s="8" t="s">
        <v>1504</v>
      </c>
      <c r="E1071" s="8"/>
      <c r="F1071" s="8"/>
      <c r="G1071" s="8"/>
    </row>
    <row r="1072" spans="1:7" x14ac:dyDescent="0.25">
      <c r="A1072" s="8"/>
      <c r="B1072" s="8"/>
      <c r="C1072" s="8"/>
      <c r="D1072" s="10" t="s">
        <v>1505</v>
      </c>
      <c r="E1072" s="8">
        <v>1</v>
      </c>
      <c r="F1072" s="11">
        <f>G1062+G1064+G1066+G1068+G1070</f>
        <v>1459.12</v>
      </c>
      <c r="G1072" s="11">
        <f>ROUND(E1072*F1072,2)</f>
        <v>1459.12</v>
      </c>
    </row>
    <row r="1073" spans="1:7" ht="0.95" customHeight="1" x14ac:dyDescent="0.25">
      <c r="A1073" s="12"/>
      <c r="B1073" s="12"/>
      <c r="C1073" s="12"/>
      <c r="D1073" s="12"/>
      <c r="E1073" s="12"/>
      <c r="F1073" s="12"/>
      <c r="G1073" s="12"/>
    </row>
    <row r="1074" spans="1:7" x14ac:dyDescent="0.25">
      <c r="A1074" s="8"/>
      <c r="B1074" s="8"/>
      <c r="C1074" s="8"/>
      <c r="D1074" s="10" t="s">
        <v>1506</v>
      </c>
      <c r="E1074" s="8">
        <v>1</v>
      </c>
      <c r="F1074" s="11">
        <f>G968+G985+G1002+G1023+G1028+G1061</f>
        <v>33355.15</v>
      </c>
      <c r="G1074" s="11">
        <f>ROUND(E1074*F1074,2)</f>
        <v>33355.15</v>
      </c>
    </row>
    <row r="1075" spans="1:7" ht="0.95" customHeight="1" x14ac:dyDescent="0.25">
      <c r="A1075" s="12"/>
      <c r="B1075" s="12"/>
      <c r="C1075" s="12"/>
      <c r="D1075" s="12"/>
      <c r="E1075" s="12"/>
      <c r="F1075" s="12"/>
      <c r="G1075" s="12"/>
    </row>
    <row r="1076" spans="1:7" x14ac:dyDescent="0.25">
      <c r="A1076" s="8"/>
      <c r="B1076" s="8"/>
      <c r="C1076" s="8"/>
      <c r="D1076" s="10" t="s">
        <v>1507</v>
      </c>
      <c r="E1076" s="8">
        <v>1</v>
      </c>
      <c r="F1076" s="11">
        <f>G4+G59+G72+G79+G96+G306+G379+G386+G445+G496+G601+G759+G768+G847+G908+G913+G918+G967</f>
        <v>2545712.19</v>
      </c>
      <c r="G1076" s="11">
        <f>ROUND(E1076*F1076,2)</f>
        <v>2545712.19</v>
      </c>
    </row>
    <row r="1077" spans="1:7" ht="0.95" customHeight="1" x14ac:dyDescent="0.25">
      <c r="A1077" s="12"/>
      <c r="B1077" s="12"/>
      <c r="C1077" s="12"/>
      <c r="D1077" s="12"/>
      <c r="E1077" s="12"/>
      <c r="F1077" s="12"/>
      <c r="G1077" s="12"/>
    </row>
  </sheetData>
  <dataValidations count="1">
    <dataValidation type="list" allowBlank="1" showInputMessage="1" showErrorMessage="1" sqref="B4:B1077" xr:uid="{576EBE7B-8820-4BE0-905C-E59AC25A0C19}">
      <formula1>"Capítulo,Partida,Mano de obra,Maquinaria,Material,Otros,Tarea,"</formula1>
    </dataValidation>
  </dataValidation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C826D847979484CA4F6265CC806B12A" ma:contentTypeVersion="13" ma:contentTypeDescription="Crear nuevo documento." ma:contentTypeScope="" ma:versionID="883727fb9bb1fe88c2e956b387482076">
  <xsd:schema xmlns:xsd="http://www.w3.org/2001/XMLSchema" xmlns:xs="http://www.w3.org/2001/XMLSchema" xmlns:p="http://schemas.microsoft.com/office/2006/metadata/properties" xmlns:ns2="2e3d9026-d105-421c-b3e3-4c0876962952" xmlns:ns3="6ac72f0c-ce40-4bb4-b898-7c7b98473d57" targetNamespace="http://schemas.microsoft.com/office/2006/metadata/properties" ma:root="true" ma:fieldsID="9e04da2e1a927f85518c268c65ec7cc9" ns2:_="" ns3:_="">
    <xsd:import namespace="2e3d9026-d105-421c-b3e3-4c0876962952"/>
    <xsd:import namespace="6ac72f0c-ce40-4bb4-b898-7c7b98473d5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3d9026-d105-421c-b3e3-4c08769629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Location" ma:index="12" nillable="true" ma:displayName="Loca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ba19cfd9-4152-4128-99eb-78017bb87f3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c72f0c-ce40-4bb4-b898-7c7b98473d57"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d6ac12d-dc79-4a11-a4e2-bfde61e1b88d}" ma:internalName="TaxCatchAll" ma:showField="CatchAllData" ma:web="6ac72f0c-ce40-4bb4-b898-7c7b98473d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c72f0c-ce40-4bb4-b898-7c7b98473d57" xsi:nil="true"/>
    <lcf76f155ced4ddcb4097134ff3c332f xmlns="2e3d9026-d105-421c-b3e3-4c087696295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071FD62-5946-4935-BA32-638C3B547554}"/>
</file>

<file path=customXml/itemProps2.xml><?xml version="1.0" encoding="utf-8"?>
<ds:datastoreItem xmlns:ds="http://schemas.openxmlformats.org/officeDocument/2006/customXml" ds:itemID="{FCF045D5-226E-4E8C-B90F-1A7DA231318B}"/>
</file>

<file path=customXml/itemProps3.xml><?xml version="1.0" encoding="utf-8"?>
<ds:datastoreItem xmlns:ds="http://schemas.openxmlformats.org/officeDocument/2006/customXml" ds:itemID="{90106889-DF8E-4936-B230-BE316512B5C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dc:creator>
  <cp:lastModifiedBy>Maria</cp:lastModifiedBy>
  <dcterms:created xsi:type="dcterms:W3CDTF">2026-05-13T09:04:07Z</dcterms:created>
  <dcterms:modified xsi:type="dcterms:W3CDTF">2026-05-13T09:05:10Z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0x0101006C826D847979484CA4F6265CC806B12A</vt:lpwstr>
  </property>
</Properties>
</file>